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sfb_covid/ΑΑ_2021/"/>
    </mc:Choice>
  </mc:AlternateContent>
  <xr:revisionPtr revIDLastSave="0" documentId="8_{7DE30DDA-D4EB-4688-AE3F-1E6EEDAB1D4A}" xr6:coauthVersionLast="46" xr6:coauthVersionMax="46" xr10:uidLastSave="{00000000-0000-0000-0000-000000000000}"/>
  <bookViews>
    <workbookView xWindow="-108" yWindow="-108" windowWidth="23256" windowHeight="12576" activeTab="1" xr2:uid="{37B84005-7378-4B35-A7E7-AAEDDBD42AB2}"/>
  </bookViews>
  <sheets>
    <sheet name="Gauss" sheetId="2" r:id="rId1"/>
    <sheet name="Jacobi - G__S" sheetId="3" r:id="rId2"/>
    <sheet name="Μη Σύγκλιση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E7" i="3" s="1"/>
  <c r="G6" i="3"/>
  <c r="F6" i="3"/>
  <c r="G7" i="3" s="1"/>
  <c r="E6" i="3"/>
  <c r="H7" i="3" s="1"/>
  <c r="H5" i="3"/>
  <c r="G8" i="3" l="1"/>
  <c r="F8" i="3"/>
  <c r="F7" i="3"/>
  <c r="E8" i="3" s="1"/>
  <c r="H9" i="3" l="1"/>
  <c r="H8" i="3"/>
  <c r="F9" i="3" s="1"/>
  <c r="E10" i="3" l="1"/>
  <c r="E9" i="3"/>
  <c r="G9" i="3"/>
  <c r="G10" i="3" l="1"/>
  <c r="F11" i="3" s="1"/>
  <c r="F10" i="3"/>
  <c r="H11" i="3" s="1"/>
  <c r="H10" i="3"/>
  <c r="H15" i="1"/>
  <c r="I15" i="1"/>
  <c r="H16" i="1" s="1"/>
  <c r="J15" i="1"/>
  <c r="H7" i="1"/>
  <c r="I7" i="1" s="1"/>
  <c r="K5" i="3"/>
  <c r="L5" i="3" s="1"/>
  <c r="G5" i="3"/>
  <c r="F5" i="3"/>
  <c r="E5" i="3"/>
  <c r="G34" i="2"/>
  <c r="G35" i="2"/>
  <c r="G36" i="2"/>
  <c r="G33" i="2"/>
  <c r="P25" i="2"/>
  <c r="N26" i="2"/>
  <c r="L27" i="2"/>
  <c r="I28" i="2"/>
  <c r="X10" i="2"/>
  <c r="Y10" i="2"/>
  <c r="Z10" i="2"/>
  <c r="AA10" i="2"/>
  <c r="W10" i="2"/>
  <c r="O15" i="2"/>
  <c r="P15" i="2"/>
  <c r="Q15" i="2"/>
  <c r="R15" i="2"/>
  <c r="N15" i="2"/>
  <c r="O9" i="2"/>
  <c r="P9" i="2"/>
  <c r="Q9" i="2"/>
  <c r="R9" i="2"/>
  <c r="N9" i="2"/>
  <c r="F14" i="2"/>
  <c r="G14" i="2"/>
  <c r="H14" i="2"/>
  <c r="I14" i="2"/>
  <c r="E14" i="2"/>
  <c r="F8" i="2"/>
  <c r="G8" i="2"/>
  <c r="H8" i="2"/>
  <c r="I8" i="2"/>
  <c r="E8" i="2"/>
  <c r="O5" i="2"/>
  <c r="P5" i="2"/>
  <c r="Q5" i="2"/>
  <c r="R5" i="2"/>
  <c r="N5" i="2"/>
  <c r="H6" i="1"/>
  <c r="G11" i="3" l="1"/>
  <c r="E12" i="3" s="1"/>
  <c r="E11" i="3"/>
  <c r="I16" i="1"/>
  <c r="J16" i="1" s="1"/>
  <c r="J7" i="1"/>
  <c r="H8" i="1" s="1"/>
  <c r="I6" i="1"/>
  <c r="J6" i="1" s="1"/>
  <c r="M5" i="3"/>
  <c r="H13" i="3" l="1"/>
  <c r="G12" i="3"/>
  <c r="F13" i="3" s="1"/>
  <c r="F12" i="3"/>
  <c r="H12" i="3"/>
  <c r="H17" i="1"/>
  <c r="I8" i="1"/>
  <c r="N5" i="3"/>
  <c r="K6" i="3" s="1"/>
  <c r="E13" i="3" l="1"/>
  <c r="G13" i="3"/>
  <c r="E14" i="3" s="1"/>
  <c r="I17" i="1"/>
  <c r="J8" i="1"/>
  <c r="H9" i="1" s="1"/>
  <c r="L6" i="3"/>
  <c r="M6" i="3" s="1"/>
  <c r="N6" i="3" s="1"/>
  <c r="F15" i="3" l="1"/>
  <c r="G14" i="3"/>
  <c r="F14" i="3"/>
  <c r="G15" i="3" s="1"/>
  <c r="H14" i="3"/>
  <c r="J17" i="1"/>
  <c r="H18" i="1" s="1"/>
  <c r="I9" i="1"/>
  <c r="K7" i="3"/>
  <c r="E15" i="3" l="1"/>
  <c r="H15" i="3"/>
  <c r="E16" i="3" s="1"/>
  <c r="I18" i="1"/>
  <c r="J9" i="1"/>
  <c r="H10" i="1" s="1"/>
  <c r="L7" i="3"/>
  <c r="M7" i="3" s="1"/>
  <c r="G16" i="3" l="1"/>
  <c r="H17" i="3" s="1"/>
  <c r="F16" i="3"/>
  <c r="H16" i="3"/>
  <c r="H19" i="1"/>
  <c r="J18" i="1"/>
  <c r="I10" i="1"/>
  <c r="J10" i="1" s="1"/>
  <c r="N7" i="3"/>
  <c r="K8" i="3" s="1"/>
  <c r="L8" i="3" s="1"/>
  <c r="M8" i="3" s="1"/>
  <c r="E17" i="3" l="1"/>
  <c r="F17" i="3"/>
  <c r="G17" i="3"/>
  <c r="I19" i="1"/>
  <c r="J19" i="1" s="1"/>
  <c r="H11" i="1"/>
  <c r="N8" i="3"/>
  <c r="K9" i="3" s="1"/>
  <c r="E18" i="3" l="1"/>
  <c r="G18" i="3"/>
  <c r="H18" i="3"/>
  <c r="F18" i="3"/>
  <c r="H20" i="1"/>
  <c r="I11" i="1"/>
  <c r="J11" i="1" s="1"/>
  <c r="L9" i="3"/>
  <c r="I20" i="1" l="1"/>
  <c r="J20" i="1"/>
  <c r="H12" i="1"/>
  <c r="M9" i="3"/>
  <c r="N9" i="3" s="1"/>
  <c r="H21" i="1" l="1"/>
  <c r="I12" i="1"/>
  <c r="J12" i="1"/>
  <c r="K10" i="3"/>
  <c r="I21" i="1" l="1"/>
  <c r="J21" i="1"/>
  <c r="H13" i="1"/>
  <c r="L10" i="3"/>
  <c r="H22" i="1" l="1"/>
  <c r="I13" i="1"/>
  <c r="M10" i="3"/>
  <c r="D21" i="3" l="1"/>
  <c r="D20" i="3"/>
  <c r="I22" i="1"/>
  <c r="J22" i="1" s="1"/>
  <c r="J13" i="1"/>
  <c r="H14" i="1" s="1"/>
  <c r="N10" i="3"/>
  <c r="K11" i="3" s="1"/>
  <c r="H23" i="1" l="1"/>
  <c r="I14" i="1"/>
  <c r="J14" i="1" s="1"/>
  <c r="L11" i="3"/>
  <c r="I23" i="1" l="1"/>
  <c r="J23" i="1" s="1"/>
  <c r="M11" i="3"/>
  <c r="H24" i="1" l="1"/>
  <c r="N11" i="3"/>
  <c r="K12" i="3" s="1"/>
  <c r="I24" i="1" l="1"/>
  <c r="J24" i="1" s="1"/>
  <c r="L12" i="3"/>
  <c r="H25" i="1" l="1"/>
  <c r="M12" i="3"/>
  <c r="I25" i="1" l="1"/>
  <c r="N12" i="3"/>
  <c r="K13" i="3" s="1"/>
  <c r="J25" i="1" l="1"/>
  <c r="H26" i="1" s="1"/>
  <c r="L13" i="3"/>
  <c r="M13" i="3"/>
  <c r="N13" i="3" s="1"/>
  <c r="I26" i="1" l="1"/>
  <c r="J26" i="1" s="1"/>
  <c r="K14" i="3"/>
  <c r="H27" i="1" l="1"/>
  <c r="L14" i="3"/>
  <c r="I27" i="1" l="1"/>
  <c r="M14" i="3"/>
  <c r="J27" i="1" l="1"/>
  <c r="H28" i="1" s="1"/>
  <c r="N14" i="3"/>
  <c r="J21" i="3" s="1"/>
  <c r="K15" i="3"/>
  <c r="I28" i="1" l="1"/>
  <c r="L15" i="3"/>
  <c r="J28" i="1" l="1"/>
  <c r="H29" i="1" s="1"/>
  <c r="M15" i="3"/>
  <c r="N15" i="3"/>
  <c r="I29" i="1" l="1"/>
  <c r="K16" i="3"/>
  <c r="L16" i="3"/>
  <c r="M16" i="3" s="1"/>
  <c r="J29" i="1" l="1"/>
  <c r="H30" i="1" s="1"/>
  <c r="N16" i="3"/>
  <c r="J20" i="3" s="1"/>
  <c r="I30" i="1" l="1"/>
  <c r="J30" i="1" l="1"/>
  <c r="H31" i="1" s="1"/>
  <c r="I31" i="1" l="1"/>
  <c r="J31" i="1"/>
  <c r="H32" i="1" l="1"/>
  <c r="I32" i="1" l="1"/>
  <c r="H33" i="1" l="1"/>
  <c r="J32" i="1"/>
  <c r="J33" i="1" l="1"/>
  <c r="I33" i="1"/>
  <c r="H34" i="1" l="1"/>
  <c r="J34" i="1" l="1"/>
  <c r="I34" i="1"/>
  <c r="H35" i="1" l="1"/>
  <c r="J35" i="1" l="1"/>
  <c r="I35" i="1"/>
  <c r="H36" i="1" l="1"/>
  <c r="I36" i="1" l="1"/>
  <c r="J36" i="1" s="1"/>
</calcChain>
</file>

<file path=xl/sharedStrings.xml><?xml version="1.0" encoding="utf-8"?>
<sst xmlns="http://schemas.openxmlformats.org/spreadsheetml/2006/main" count="59" uniqueCount="42">
  <si>
    <t xml:space="preserve">       </t>
  </si>
  <si>
    <t xml:space="preserve">   </t>
  </si>
  <si>
    <t xml:space="preserve">         </t>
  </si>
  <si>
    <t>X</t>
  </si>
  <si>
    <t>Y</t>
  </si>
  <si>
    <t>Z</t>
  </si>
  <si>
    <t>βήμα</t>
  </si>
  <si>
    <t>2Χ+9Υ-4Ζ+2Ω=-1</t>
  </si>
  <si>
    <t>Χ-Υ+7Ζ+2Ω=4</t>
  </si>
  <si>
    <t>11Χ-2Υ+3Ζ+Ω=10</t>
  </si>
  <si>
    <t>Χ+2Υ+Ζ-5Ω=3</t>
  </si>
  <si>
    <r>
      <t>2*</t>
    </r>
    <r>
      <rPr>
        <sz val="11"/>
        <color rgb="FFFF0000"/>
        <rFont val="Calibri"/>
        <family val="2"/>
        <charset val="161"/>
        <scheme val="minor"/>
      </rPr>
      <t>Γ1</t>
    </r>
    <r>
      <rPr>
        <sz val="11"/>
        <color theme="1"/>
        <rFont val="Calibri"/>
        <family val="2"/>
        <charset val="161"/>
        <scheme val="minor"/>
      </rPr>
      <t>-11*Γ2</t>
    </r>
  </si>
  <si>
    <r>
      <t>1*</t>
    </r>
    <r>
      <rPr>
        <sz val="11"/>
        <color rgb="FFFF0000"/>
        <rFont val="Calibri"/>
        <family val="2"/>
        <charset val="161"/>
        <scheme val="minor"/>
      </rPr>
      <t>Γ1</t>
    </r>
    <r>
      <rPr>
        <sz val="11"/>
        <color theme="1"/>
        <rFont val="Calibri"/>
        <family val="2"/>
        <charset val="161"/>
        <scheme val="minor"/>
      </rPr>
      <t>-11*Γ3</t>
    </r>
  </si>
  <si>
    <r>
      <t>1*</t>
    </r>
    <r>
      <rPr>
        <sz val="11"/>
        <color rgb="FFFF0000"/>
        <rFont val="Calibri"/>
        <family val="2"/>
        <charset val="161"/>
        <scheme val="minor"/>
      </rPr>
      <t>Γ1</t>
    </r>
    <r>
      <rPr>
        <sz val="11"/>
        <color theme="1"/>
        <rFont val="Calibri"/>
        <family val="2"/>
        <charset val="161"/>
        <scheme val="minor"/>
      </rPr>
      <t>-11*Γ4</t>
    </r>
  </si>
  <si>
    <t>Απαλοιφή GAUSS βήμα 2</t>
  </si>
  <si>
    <r>
      <t xml:space="preserve">Απαλοιφή GAUSS βήμα </t>
    </r>
    <r>
      <rPr>
        <b/>
        <sz val="11"/>
        <color rgb="FF7030A0"/>
        <rFont val="Calibri"/>
        <family val="2"/>
        <charset val="161"/>
        <scheme val="minor"/>
      </rPr>
      <t>1</t>
    </r>
  </si>
  <si>
    <r>
      <t>9*</t>
    </r>
    <r>
      <rPr>
        <sz val="11"/>
        <color rgb="FFFF0000"/>
        <rFont val="Calibri"/>
        <family val="2"/>
        <charset val="161"/>
        <scheme val="minor"/>
      </rPr>
      <t>Γ2</t>
    </r>
    <r>
      <rPr>
        <sz val="11"/>
        <color theme="1"/>
        <rFont val="Calibri"/>
        <family val="2"/>
        <charset val="161"/>
        <scheme val="minor"/>
      </rPr>
      <t>-(-103)*Γ3</t>
    </r>
  </si>
  <si>
    <r>
      <t>(-24)*</t>
    </r>
    <r>
      <rPr>
        <sz val="11"/>
        <color rgb="FFFF0000"/>
        <rFont val="Calibri"/>
        <family val="2"/>
        <charset val="161"/>
        <scheme val="minor"/>
      </rPr>
      <t>Γ2</t>
    </r>
    <r>
      <rPr>
        <sz val="11"/>
        <color theme="1"/>
        <rFont val="Calibri"/>
        <family val="2"/>
        <charset val="161"/>
        <scheme val="minor"/>
      </rPr>
      <t>-(-103)*Γ4</t>
    </r>
  </si>
  <si>
    <t>Απαλοιφή GAUSS βήμα 3</t>
  </si>
  <si>
    <r>
      <t>(-2024)*</t>
    </r>
    <r>
      <rPr>
        <sz val="11"/>
        <color rgb="FFFF0000"/>
        <rFont val="Calibri"/>
        <family val="2"/>
        <charset val="161"/>
        <scheme val="minor"/>
      </rPr>
      <t>Γ3</t>
    </r>
    <r>
      <rPr>
        <sz val="11"/>
        <color theme="1"/>
        <rFont val="Calibri"/>
        <family val="2"/>
        <charset val="161"/>
        <scheme val="minor"/>
      </rPr>
      <t>-(-7172)*Γ4</t>
    </r>
  </si>
  <si>
    <t>ΑΝΤΙΚΑΤΑΣΤΑΣΕΙΣ</t>
  </si>
  <si>
    <t>Χ</t>
  </si>
  <si>
    <t>Υ</t>
  </si>
  <si>
    <t>Ζ</t>
  </si>
  <si>
    <t>Ω</t>
  </si>
  <si>
    <t>Ω=</t>
  </si>
  <si>
    <t>Ζ=</t>
  </si>
  <si>
    <t>Υ=</t>
  </si>
  <si>
    <t>Χ=</t>
  </si>
  <si>
    <t>ΕΠΑΛΗΘΕΥΣΗ</t>
  </si>
  <si>
    <t>b</t>
  </si>
  <si>
    <t>τιμη</t>
  </si>
  <si>
    <t>ΣΩΣΤΗ ΕΠΙΛΥΣΗ</t>
  </si>
  <si>
    <t>R</t>
  </si>
  <si>
    <t>ΒΗΜΑ</t>
  </si>
  <si>
    <t xml:space="preserve">Υ </t>
  </si>
  <si>
    <t>Χ=(10+2Υ-3Ζ-Ω)/11</t>
  </si>
  <si>
    <t>Υ=(-1-2Χ+4Ζ-2Ω)/9</t>
  </si>
  <si>
    <t>Ζ=(4-Χ+Υ-2Ω)/7</t>
  </si>
  <si>
    <t>Ω=(3-Χ-2Υ-Ζ)/(-5)</t>
  </si>
  <si>
    <t>JACOBI</t>
  </si>
  <si>
    <t>GAUSS-SEIDEL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</si>
</sst>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B0F0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11"/>
      <color theme="1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Border="1"/>
    <xf numFmtId="0" fontId="2" fillId="2" borderId="0" xfId="0" applyFont="1" applyFill="1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0" fontId="5" fillId="0" borderId="7" xfId="0" applyFont="1" applyBorder="1"/>
    <xf numFmtId="0" fontId="0" fillId="0" borderId="8" xfId="0" applyBorder="1"/>
    <xf numFmtId="0" fontId="2" fillId="0" borderId="9" xfId="0" applyFont="1" applyBorder="1"/>
    <xf numFmtId="0" fontId="5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11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0" borderId="0" xfId="0" applyFont="1" applyFill="1" applyBorder="1"/>
    <xf numFmtId="0" fontId="0" fillId="0" borderId="0" xfId="0" applyFill="1"/>
    <xf numFmtId="0" fontId="6" fillId="0" borderId="0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8" fillId="0" borderId="8" xfId="0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0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1" fontId="2" fillId="4" borderId="12" xfId="0" applyNumberFormat="1" applyFont="1" applyFill="1" applyBorder="1"/>
    <xf numFmtId="0" fontId="0" fillId="0" borderId="5" xfId="0" applyFont="1" applyBorder="1"/>
    <xf numFmtId="0" fontId="0" fillId="0" borderId="1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0" fillId="0" borderId="4" xfId="0" applyBorder="1"/>
    <xf numFmtId="0" fontId="0" fillId="0" borderId="0" xfId="0" applyFont="1"/>
    <xf numFmtId="0" fontId="0" fillId="0" borderId="4" xfId="0" applyFont="1" applyBorder="1"/>
    <xf numFmtId="0" fontId="8" fillId="0" borderId="0" xfId="0" applyFont="1"/>
    <xf numFmtId="0" fontId="0" fillId="0" borderId="7" xfId="0" applyBorder="1" applyAlignment="1">
      <alignment horizontal="center"/>
    </xf>
    <xf numFmtId="0" fontId="0" fillId="7" borderId="0" xfId="0" applyFill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/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 indent="1"/>
    </xf>
    <xf numFmtId="0" fontId="0" fillId="0" borderId="6" xfId="0" applyBorder="1" applyAlignment="1">
      <alignment horizontal="center"/>
    </xf>
    <xf numFmtId="0" fontId="0" fillId="0" borderId="8" xfId="0" applyFont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8" xfId="0" applyFont="1" applyFill="1" applyBorder="1"/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2" borderId="8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3" borderId="1" xfId="0" applyFill="1" applyBorder="1"/>
    <xf numFmtId="0" fontId="0" fillId="3" borderId="0" xfId="0" applyFill="1" applyBorder="1"/>
    <xf numFmtId="0" fontId="0" fillId="0" borderId="1" xfId="0" applyBorder="1"/>
    <xf numFmtId="1" fontId="0" fillId="0" borderId="0" xfId="0" applyNumberFormat="1" applyFill="1"/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480060</xdr:colOff>
      <xdr:row>1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B9B8604-8D52-4570-8A79-46DAFF21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"/>
          <a:ext cx="10896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144780</xdr:colOff>
      <xdr:row>0</xdr:row>
      <xdr:rowOff>167640</xdr:rowOff>
    </xdr:from>
    <xdr:to>
      <xdr:col>5</xdr:col>
      <xdr:colOff>266700</xdr:colOff>
      <xdr:row>2</xdr:row>
      <xdr:rowOff>53340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44A6360-AE8D-4A18-9917-8274088D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" y="167640"/>
          <a:ext cx="73152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403860</xdr:colOff>
      <xdr:row>3</xdr:row>
      <xdr:rowOff>175260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865E505-AC7E-477C-A9E8-3FF4012C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8640"/>
          <a:ext cx="10134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</xdr:colOff>
      <xdr:row>2</xdr:row>
      <xdr:rowOff>137160</xdr:rowOff>
    </xdr:from>
    <xdr:to>
      <xdr:col>5</xdr:col>
      <xdr:colOff>152400</xdr:colOff>
      <xdr:row>4</xdr:row>
      <xdr:rowOff>22860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A293322-6274-49C6-A30A-D10D65D2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502920"/>
          <a:ext cx="67056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403860</xdr:colOff>
      <xdr:row>5</xdr:row>
      <xdr:rowOff>175260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DEDEFD5-F860-47A2-8F44-357D7A7E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"/>
          <a:ext cx="10134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121920</xdr:colOff>
      <xdr:row>4</xdr:row>
      <xdr:rowOff>137160</xdr:rowOff>
    </xdr:from>
    <xdr:to>
      <xdr:col>5</xdr:col>
      <xdr:colOff>182880</xdr:colOff>
      <xdr:row>6</xdr:row>
      <xdr:rowOff>22860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E548EEF-C0D9-40B6-B83B-D8533345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320" y="868680"/>
          <a:ext cx="670560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6B7C-9DF9-46F5-A502-1FFD188F0EC4}">
  <dimension ref="B1:AA36"/>
  <sheetViews>
    <sheetView workbookViewId="0">
      <selection activeCell="D3" sqref="D3"/>
    </sheetView>
  </sheetViews>
  <sheetFormatPr defaultRowHeight="14.4" x14ac:dyDescent="0.3"/>
  <cols>
    <col min="4" max="4" width="10.21875" bestFit="1" customWidth="1"/>
    <col min="6" max="6" width="9.6640625" bestFit="1" customWidth="1"/>
    <col min="10" max="10" width="3.109375" customWidth="1"/>
    <col min="13" max="13" width="16.5546875" customWidth="1"/>
    <col min="19" max="19" width="2.5546875" customWidth="1"/>
    <col min="22" max="22" width="10.77734375" customWidth="1"/>
    <col min="27" max="27" width="9.6640625" bestFit="1" customWidth="1"/>
  </cols>
  <sheetData>
    <row r="1" spans="2:27" ht="15" thickBot="1" x14ac:dyDescent="0.35"/>
    <row r="2" spans="2:27" ht="15" thickBot="1" x14ac:dyDescent="0.35">
      <c r="B2" t="s">
        <v>9</v>
      </c>
      <c r="E2" s="3">
        <v>11</v>
      </c>
      <c r="F2" s="3">
        <v>-2</v>
      </c>
      <c r="G2" s="3">
        <v>3</v>
      </c>
      <c r="H2" s="3">
        <v>1</v>
      </c>
      <c r="I2" s="4">
        <v>10</v>
      </c>
      <c r="N2" s="32">
        <v>11</v>
      </c>
      <c r="O2" s="33">
        <v>-2</v>
      </c>
      <c r="P2" s="33">
        <v>3</v>
      </c>
      <c r="Q2" s="33">
        <v>1</v>
      </c>
      <c r="R2" s="16">
        <v>10</v>
      </c>
      <c r="W2" s="27">
        <v>11</v>
      </c>
      <c r="X2" s="28">
        <v>-2</v>
      </c>
      <c r="Y2" s="28">
        <v>3</v>
      </c>
      <c r="Z2" s="28">
        <v>1</v>
      </c>
      <c r="AA2" s="29">
        <v>10</v>
      </c>
    </row>
    <row r="3" spans="2:27" ht="15" thickBot="1" x14ac:dyDescent="0.35">
      <c r="B3" t="s">
        <v>7</v>
      </c>
      <c r="E3" s="5">
        <v>2</v>
      </c>
      <c r="F3" s="3">
        <v>9</v>
      </c>
      <c r="G3" s="3">
        <v>-4</v>
      </c>
      <c r="H3" s="3">
        <v>2</v>
      </c>
      <c r="I3" s="4">
        <v>-1</v>
      </c>
      <c r="N3" s="36">
        <v>0</v>
      </c>
      <c r="O3" s="38">
        <v>-103</v>
      </c>
      <c r="P3" s="39">
        <v>50</v>
      </c>
      <c r="Q3" s="39">
        <v>-20</v>
      </c>
      <c r="R3" s="40">
        <v>31</v>
      </c>
      <c r="W3" s="53">
        <v>0</v>
      </c>
      <c r="X3" s="8">
        <v>-103</v>
      </c>
      <c r="Y3" s="8">
        <v>50</v>
      </c>
      <c r="Z3" s="8">
        <v>-20</v>
      </c>
      <c r="AA3" s="18">
        <v>31</v>
      </c>
    </row>
    <row r="4" spans="2:27" x14ac:dyDescent="0.3">
      <c r="B4" t="s">
        <v>8</v>
      </c>
      <c r="E4" s="5">
        <v>1</v>
      </c>
      <c r="F4" s="5">
        <v>-1</v>
      </c>
      <c r="G4" s="3">
        <v>7</v>
      </c>
      <c r="H4" s="3">
        <v>2</v>
      </c>
      <c r="I4" s="4">
        <v>4</v>
      </c>
      <c r="N4" s="36">
        <v>0</v>
      </c>
      <c r="O4" s="41">
        <v>9</v>
      </c>
      <c r="P4" s="42">
        <v>-74</v>
      </c>
      <c r="Q4" s="42">
        <v>-21</v>
      </c>
      <c r="R4" s="43">
        <v>-34</v>
      </c>
      <c r="W4" s="53">
        <v>0</v>
      </c>
      <c r="X4" s="55">
        <v>0</v>
      </c>
      <c r="Y4" s="27">
        <v>-7172</v>
      </c>
      <c r="Z4" s="28">
        <v>-2343</v>
      </c>
      <c r="AA4" s="29">
        <v>-3223</v>
      </c>
    </row>
    <row r="5" spans="2:27" ht="15" thickBot="1" x14ac:dyDescent="0.35">
      <c r="B5" t="s">
        <v>10</v>
      </c>
      <c r="E5" s="5">
        <v>1</v>
      </c>
      <c r="F5" s="5">
        <v>2</v>
      </c>
      <c r="G5" s="5">
        <v>1</v>
      </c>
      <c r="H5" s="3">
        <v>-5</v>
      </c>
      <c r="I5" s="4">
        <v>3</v>
      </c>
      <c r="N5" s="37">
        <f>1*E12-11*E15</f>
        <v>0</v>
      </c>
      <c r="O5" s="44">
        <f>1*F12-11*F15</f>
        <v>-24</v>
      </c>
      <c r="P5" s="45">
        <f>1*G12-11*G15</f>
        <v>-8</v>
      </c>
      <c r="Q5" s="45">
        <f>1*H12-11*H15</f>
        <v>56</v>
      </c>
      <c r="R5" s="46">
        <f>1*I12-11*I15</f>
        <v>-23</v>
      </c>
      <c r="W5" s="54">
        <v>0</v>
      </c>
      <c r="X5" s="56">
        <v>0</v>
      </c>
      <c r="Y5" s="31">
        <v>-2024</v>
      </c>
      <c r="Z5" s="24">
        <v>6248</v>
      </c>
      <c r="AA5" s="25">
        <v>-3113</v>
      </c>
    </row>
    <row r="6" spans="2:27" ht="15" thickBot="1" x14ac:dyDescent="0.35"/>
    <row r="7" spans="2:27" ht="15" thickBot="1" x14ac:dyDescent="0.35">
      <c r="B7" s="13" t="s">
        <v>15</v>
      </c>
      <c r="C7" s="14"/>
      <c r="D7" s="14"/>
      <c r="E7" s="15">
        <v>11</v>
      </c>
      <c r="F7" s="15">
        <v>-2</v>
      </c>
      <c r="G7" s="15">
        <v>3</v>
      </c>
      <c r="H7" s="15">
        <v>1</v>
      </c>
      <c r="I7" s="16">
        <v>10</v>
      </c>
      <c r="K7" s="13" t="s">
        <v>14</v>
      </c>
      <c r="L7" s="14"/>
      <c r="M7" s="14"/>
      <c r="N7" s="33">
        <v>11</v>
      </c>
      <c r="O7" s="33">
        <v>-2</v>
      </c>
      <c r="P7" s="33">
        <v>3</v>
      </c>
      <c r="Q7" s="33">
        <v>1</v>
      </c>
      <c r="R7" s="16">
        <v>10</v>
      </c>
      <c r="T7" s="63" t="s">
        <v>18</v>
      </c>
      <c r="U7" s="28"/>
      <c r="V7" s="28"/>
      <c r="W7" s="57">
        <v>11</v>
      </c>
      <c r="X7" s="57">
        <v>-2</v>
      </c>
      <c r="Y7" s="57">
        <v>3</v>
      </c>
      <c r="Z7" s="57">
        <v>1</v>
      </c>
      <c r="AA7" s="58">
        <v>10</v>
      </c>
    </row>
    <row r="8" spans="2:27" x14ac:dyDescent="0.3">
      <c r="B8" s="17"/>
      <c r="C8" s="10"/>
      <c r="D8" s="10" t="s">
        <v>11</v>
      </c>
      <c r="E8" s="8">
        <f>2*E2-11*E3</f>
        <v>0</v>
      </c>
      <c r="F8" s="8">
        <f>2*F2-11*F3</f>
        <v>-103</v>
      </c>
      <c r="G8" s="8">
        <f>2*G2-11*G3</f>
        <v>50</v>
      </c>
      <c r="H8" s="8">
        <f>2*H2-11*H3</f>
        <v>-20</v>
      </c>
      <c r="I8" s="18">
        <f>2*I2-11*I3</f>
        <v>31</v>
      </c>
      <c r="K8" s="17"/>
      <c r="L8" s="10"/>
      <c r="M8" s="10"/>
      <c r="N8" s="47">
        <v>0</v>
      </c>
      <c r="O8" s="27">
        <v>-103</v>
      </c>
      <c r="P8" s="28">
        <v>50</v>
      </c>
      <c r="Q8" s="28">
        <v>-20</v>
      </c>
      <c r="R8" s="29">
        <v>31</v>
      </c>
      <c r="T8" s="30"/>
      <c r="U8" s="8"/>
      <c r="V8" s="8"/>
      <c r="W8" s="12">
        <v>0</v>
      </c>
      <c r="X8" s="59">
        <v>-103</v>
      </c>
      <c r="Y8" s="59">
        <v>50</v>
      </c>
      <c r="Z8" s="59">
        <v>-20</v>
      </c>
      <c r="AA8" s="60">
        <v>31</v>
      </c>
    </row>
    <row r="9" spans="2:27" x14ac:dyDescent="0.3">
      <c r="B9" s="17"/>
      <c r="C9" s="10"/>
      <c r="D9" s="10"/>
      <c r="E9" s="9">
        <v>1</v>
      </c>
      <c r="F9" s="6">
        <v>-1</v>
      </c>
      <c r="G9" s="6">
        <v>7</v>
      </c>
      <c r="H9" s="6">
        <v>2</v>
      </c>
      <c r="I9" s="19">
        <v>4</v>
      </c>
      <c r="K9" s="17"/>
      <c r="L9" s="10"/>
      <c r="M9" s="10" t="s">
        <v>16</v>
      </c>
      <c r="N9" s="47">
        <f>9*N3-(-103)*N4</f>
        <v>0</v>
      </c>
      <c r="O9" s="36">
        <f t="shared" ref="O9:R9" si="0">9*O3-(-103)*O4</f>
        <v>0</v>
      </c>
      <c r="P9" s="47">
        <f t="shared" si="0"/>
        <v>-7172</v>
      </c>
      <c r="Q9" s="47">
        <f t="shared" si="0"/>
        <v>-2343</v>
      </c>
      <c r="R9" s="50">
        <f t="shared" si="0"/>
        <v>-3223</v>
      </c>
      <c r="T9" s="30"/>
      <c r="U9" s="8"/>
      <c r="V9" s="8"/>
      <c r="W9" s="12">
        <v>0</v>
      </c>
      <c r="X9" s="12">
        <v>0</v>
      </c>
      <c r="Y9" s="59">
        <v>-7172</v>
      </c>
      <c r="Z9" s="59">
        <v>-2343</v>
      </c>
      <c r="AA9" s="60">
        <v>-3223</v>
      </c>
    </row>
    <row r="10" spans="2:27" ht="15" thickBot="1" x14ac:dyDescent="0.35">
      <c r="B10" s="17"/>
      <c r="C10" s="10"/>
      <c r="D10" s="10"/>
      <c r="E10" s="6">
        <v>1</v>
      </c>
      <c r="F10" s="6">
        <v>2</v>
      </c>
      <c r="G10" s="6">
        <v>1</v>
      </c>
      <c r="H10" s="6">
        <v>-5</v>
      </c>
      <c r="I10" s="19">
        <v>3</v>
      </c>
      <c r="K10" s="17"/>
      <c r="L10" s="10"/>
      <c r="M10" s="10"/>
      <c r="N10" s="47">
        <v>0</v>
      </c>
      <c r="O10" s="31">
        <v>-24</v>
      </c>
      <c r="P10" s="24">
        <v>-8</v>
      </c>
      <c r="Q10" s="24">
        <v>56</v>
      </c>
      <c r="R10" s="25">
        <v>-23</v>
      </c>
      <c r="T10" s="31"/>
      <c r="U10" s="64" t="s">
        <v>19</v>
      </c>
      <c r="V10" s="24"/>
      <c r="W10" s="23">
        <f>(-2024)*W9-(-7172)*W5</f>
        <v>0</v>
      </c>
      <c r="X10" s="23">
        <f t="shared" ref="X10:AA10" si="1">(-2024)*X9-(-7172)*X5</f>
        <v>0</v>
      </c>
      <c r="Y10" s="23">
        <f t="shared" si="1"/>
        <v>0</v>
      </c>
      <c r="Z10" s="61">
        <f t="shared" si="1"/>
        <v>49552888</v>
      </c>
      <c r="AA10" s="62">
        <f t="shared" si="1"/>
        <v>-15803084</v>
      </c>
    </row>
    <row r="11" spans="2:27" x14ac:dyDescent="0.3">
      <c r="B11" s="17"/>
      <c r="C11" s="10"/>
      <c r="D11" s="10"/>
      <c r="E11" s="10"/>
      <c r="F11" s="10"/>
      <c r="G11" s="10"/>
      <c r="H11" s="10"/>
      <c r="I11" s="20"/>
      <c r="K11" s="17"/>
      <c r="L11" s="10"/>
      <c r="M11" s="10"/>
      <c r="N11" s="10"/>
      <c r="O11" s="10"/>
      <c r="P11" s="10"/>
      <c r="Q11" s="10"/>
      <c r="R11" s="20"/>
    </row>
    <row r="12" spans="2:27" ht="15" thickBot="1" x14ac:dyDescent="0.35">
      <c r="B12" s="17"/>
      <c r="C12" s="10"/>
      <c r="D12" s="10"/>
      <c r="E12" s="6">
        <v>11</v>
      </c>
      <c r="F12" s="6">
        <v>-2</v>
      </c>
      <c r="G12" s="6">
        <v>3</v>
      </c>
      <c r="H12" s="6">
        <v>1</v>
      </c>
      <c r="I12" s="19">
        <v>10</v>
      </c>
      <c r="K12" s="17"/>
      <c r="L12" s="10"/>
      <c r="M12" s="10"/>
      <c r="N12" s="49">
        <v>11</v>
      </c>
      <c r="O12" s="11">
        <v>-2</v>
      </c>
      <c r="P12" s="11">
        <v>3</v>
      </c>
      <c r="Q12" s="11">
        <v>1</v>
      </c>
      <c r="R12" s="19">
        <v>10</v>
      </c>
    </row>
    <row r="13" spans="2:27" x14ac:dyDescent="0.3">
      <c r="B13" s="17"/>
      <c r="C13" s="10"/>
      <c r="D13" s="10"/>
      <c r="E13" s="8">
        <v>0</v>
      </c>
      <c r="F13" s="8">
        <v>-103</v>
      </c>
      <c r="G13" s="8">
        <v>50</v>
      </c>
      <c r="H13" s="8">
        <v>-20</v>
      </c>
      <c r="I13" s="18">
        <v>31</v>
      </c>
      <c r="K13" s="17"/>
      <c r="L13" s="10"/>
      <c r="M13" s="10"/>
      <c r="N13" s="12">
        <v>0</v>
      </c>
      <c r="O13" s="27">
        <v>-103</v>
      </c>
      <c r="P13" s="28">
        <v>50</v>
      </c>
      <c r="Q13" s="28">
        <v>-20</v>
      </c>
      <c r="R13" s="29">
        <v>31</v>
      </c>
    </row>
    <row r="14" spans="2:27" x14ac:dyDescent="0.3">
      <c r="B14" s="17"/>
      <c r="C14" s="10"/>
      <c r="D14" s="10" t="s">
        <v>12</v>
      </c>
      <c r="E14" s="8">
        <f>1*E12-11*E9</f>
        <v>0</v>
      </c>
      <c r="F14" s="8">
        <f t="shared" ref="F14:I14" si="2">1*F12-11*F9</f>
        <v>9</v>
      </c>
      <c r="G14" s="8">
        <f t="shared" si="2"/>
        <v>-74</v>
      </c>
      <c r="H14" s="8">
        <f t="shared" si="2"/>
        <v>-21</v>
      </c>
      <c r="I14" s="18">
        <f t="shared" si="2"/>
        <v>-34</v>
      </c>
      <c r="K14" s="17"/>
      <c r="L14" s="10"/>
      <c r="M14" s="10"/>
      <c r="N14" s="12">
        <v>0</v>
      </c>
      <c r="O14" s="34">
        <v>0</v>
      </c>
      <c r="P14" s="8">
        <v>-7172</v>
      </c>
      <c r="Q14" s="8">
        <v>-2343</v>
      </c>
      <c r="R14" s="18">
        <v>-3223</v>
      </c>
    </row>
    <row r="15" spans="2:27" ht="15" thickBot="1" x14ac:dyDescent="0.35">
      <c r="B15" s="17"/>
      <c r="C15" s="10"/>
      <c r="D15" s="10"/>
      <c r="E15" s="11">
        <v>1</v>
      </c>
      <c r="F15" s="11">
        <v>2</v>
      </c>
      <c r="G15" s="11">
        <v>1</v>
      </c>
      <c r="H15" s="11">
        <v>-5</v>
      </c>
      <c r="I15" s="19">
        <v>3</v>
      </c>
      <c r="K15" s="21"/>
      <c r="L15" s="22"/>
      <c r="M15" s="22" t="s">
        <v>17</v>
      </c>
      <c r="N15" s="23">
        <f>-24*N8-(-103)*N10</f>
        <v>0</v>
      </c>
      <c r="O15" s="35">
        <f t="shared" ref="O15:R15" si="3">-24*O8-(-103)*O10</f>
        <v>0</v>
      </c>
      <c r="P15" s="51">
        <f t="shared" si="3"/>
        <v>-2024</v>
      </c>
      <c r="Q15" s="51">
        <f t="shared" si="3"/>
        <v>6248</v>
      </c>
      <c r="R15" s="52">
        <f t="shared" si="3"/>
        <v>-3113</v>
      </c>
    </row>
    <row r="16" spans="2:27" x14ac:dyDescent="0.3">
      <c r="B16" s="17"/>
      <c r="C16" s="10"/>
      <c r="D16" s="10"/>
      <c r="E16" s="10"/>
      <c r="F16" s="10"/>
      <c r="G16" s="10"/>
      <c r="H16" s="10"/>
      <c r="I16" s="20"/>
      <c r="N16" s="48"/>
    </row>
    <row r="17" spans="2:18" x14ac:dyDescent="0.3">
      <c r="B17" s="17"/>
      <c r="C17" s="10"/>
      <c r="D17" s="10"/>
      <c r="E17" s="6">
        <v>11</v>
      </c>
      <c r="F17" s="6">
        <v>-2</v>
      </c>
      <c r="G17" s="6">
        <v>3</v>
      </c>
      <c r="H17" s="6">
        <v>1</v>
      </c>
      <c r="I17" s="19">
        <v>10</v>
      </c>
      <c r="N17" s="49"/>
      <c r="O17" s="11"/>
      <c r="P17" s="11"/>
      <c r="Q17" s="11"/>
      <c r="R17" s="7"/>
    </row>
    <row r="18" spans="2:18" x14ac:dyDescent="0.3">
      <c r="B18" s="17"/>
      <c r="C18" s="10"/>
      <c r="D18" s="10"/>
      <c r="E18" s="12">
        <v>0</v>
      </c>
      <c r="F18" s="8">
        <v>-103</v>
      </c>
      <c r="G18" s="8">
        <v>50</v>
      </c>
      <c r="H18" s="8">
        <v>-20</v>
      </c>
      <c r="I18" s="18">
        <v>31</v>
      </c>
      <c r="N18" s="47"/>
      <c r="O18" s="8"/>
      <c r="P18" s="8"/>
      <c r="Q18" s="8"/>
      <c r="R18" s="8"/>
    </row>
    <row r="19" spans="2:18" x14ac:dyDescent="0.3">
      <c r="B19" s="17"/>
      <c r="C19" s="10"/>
      <c r="D19" s="10"/>
      <c r="E19" s="12">
        <v>0</v>
      </c>
      <c r="F19" s="8">
        <v>9</v>
      </c>
      <c r="G19" s="8">
        <v>-74</v>
      </c>
      <c r="H19" s="8">
        <v>-21</v>
      </c>
      <c r="I19" s="18">
        <v>-34</v>
      </c>
    </row>
    <row r="20" spans="2:18" ht="15" thickBot="1" x14ac:dyDescent="0.35">
      <c r="B20" s="21"/>
      <c r="C20" s="22"/>
      <c r="D20" s="22" t="s">
        <v>13</v>
      </c>
      <c r="E20" s="23">
        <v>0</v>
      </c>
      <c r="F20" s="24">
        <v>-24</v>
      </c>
      <c r="G20" s="24">
        <v>-8</v>
      </c>
      <c r="H20" s="24">
        <v>56</v>
      </c>
      <c r="I20" s="25">
        <v>-23</v>
      </c>
    </row>
    <row r="21" spans="2:18" s="48" customFormat="1" x14ac:dyDescent="0.3"/>
    <row r="22" spans="2:18" s="69" customFormat="1" x14ac:dyDescent="0.3"/>
    <row r="23" spans="2:18" x14ac:dyDescent="0.3">
      <c r="B23" s="2" t="s">
        <v>20</v>
      </c>
    </row>
    <row r="24" spans="2:18" ht="15" thickBot="1" x14ac:dyDescent="0.35">
      <c r="B24" s="68" t="s">
        <v>21</v>
      </c>
      <c r="C24" s="68" t="s">
        <v>22</v>
      </c>
      <c r="D24" s="68" t="s">
        <v>23</v>
      </c>
      <c r="E24" s="68" t="s">
        <v>24</v>
      </c>
      <c r="F24" s="66"/>
    </row>
    <row r="25" spans="2:18" ht="15" thickBot="1" x14ac:dyDescent="0.35">
      <c r="B25" s="65">
        <v>11</v>
      </c>
      <c r="C25" s="65">
        <v>-2</v>
      </c>
      <c r="D25" s="65">
        <v>3</v>
      </c>
      <c r="E25" s="65">
        <v>1</v>
      </c>
      <c r="F25" s="65">
        <v>10</v>
      </c>
      <c r="O25" s="83" t="s">
        <v>28</v>
      </c>
      <c r="P25" s="70">
        <f>(-C25*N26-D25*L27-E25*I28+F25)/B25</f>
        <v>0.79250503018108642</v>
      </c>
    </row>
    <row r="26" spans="2:18" ht="15" thickBot="1" x14ac:dyDescent="0.35">
      <c r="B26" s="65">
        <v>0</v>
      </c>
      <c r="C26" s="65">
        <v>-103</v>
      </c>
      <c r="D26" s="65">
        <v>50</v>
      </c>
      <c r="E26" s="65">
        <v>-20</v>
      </c>
      <c r="F26" s="65">
        <v>31</v>
      </c>
      <c r="M26" s="84" t="s">
        <v>27</v>
      </c>
      <c r="N26" s="72">
        <f>(-D26*L27-E26*I28+F26)/C26</f>
        <v>2.9678068410462798E-2</v>
      </c>
    </row>
    <row r="27" spans="2:18" ht="15" thickBot="1" x14ac:dyDescent="0.35">
      <c r="B27" s="65">
        <v>0</v>
      </c>
      <c r="C27" s="65">
        <v>0</v>
      </c>
      <c r="D27" s="65">
        <v>-7172</v>
      </c>
      <c r="E27" s="65">
        <v>-2343</v>
      </c>
      <c r="F27" s="65">
        <v>-3223</v>
      </c>
      <c r="K27" s="85" t="s">
        <v>26</v>
      </c>
      <c r="L27" s="70">
        <f>(-E27*I28+F27)/D27</f>
        <v>0.5535714285714286</v>
      </c>
    </row>
    <row r="28" spans="2:18" ht="15" thickBot="1" x14ac:dyDescent="0.35">
      <c r="B28" s="65">
        <v>0</v>
      </c>
      <c r="C28" s="65">
        <v>0</v>
      </c>
      <c r="D28" s="65">
        <v>0</v>
      </c>
      <c r="E28" s="65">
        <v>49552888</v>
      </c>
      <c r="F28" s="67">
        <v>-15803084</v>
      </c>
      <c r="H28" s="83" t="s">
        <v>25</v>
      </c>
      <c r="I28" s="70">
        <f>F28/E28</f>
        <v>-0.31891348088531185</v>
      </c>
    </row>
    <row r="30" spans="2:18" s="69" customFormat="1" x14ac:dyDescent="0.3"/>
    <row r="31" spans="2:18" ht="15" thickBot="1" x14ac:dyDescent="0.35"/>
    <row r="32" spans="2:18" x14ac:dyDescent="0.3">
      <c r="B32" s="73" t="s">
        <v>29</v>
      </c>
      <c r="F32" s="76" t="s">
        <v>30</v>
      </c>
      <c r="G32" s="79" t="s">
        <v>31</v>
      </c>
    </row>
    <row r="33" spans="2:12" x14ac:dyDescent="0.3">
      <c r="B33" s="75">
        <v>11</v>
      </c>
      <c r="C33" s="75">
        <v>-2</v>
      </c>
      <c r="D33" s="75">
        <v>3</v>
      </c>
      <c r="E33" s="75">
        <v>1</v>
      </c>
      <c r="F33" s="77">
        <v>10</v>
      </c>
      <c r="G33" s="80">
        <f>B33*$P$25+C33*$N$26+D33*$L$27+E33*$I$28</f>
        <v>10</v>
      </c>
      <c r="H33" s="82" t="s">
        <v>33</v>
      </c>
    </row>
    <row r="34" spans="2:12" x14ac:dyDescent="0.3">
      <c r="B34" s="75">
        <v>2</v>
      </c>
      <c r="C34" s="75">
        <v>9</v>
      </c>
      <c r="D34" s="75">
        <v>-4</v>
      </c>
      <c r="E34" s="75">
        <v>2</v>
      </c>
      <c r="F34" s="77">
        <v>-1</v>
      </c>
      <c r="G34" s="80">
        <f t="shared" ref="G34:G36" si="4">B34*$P$25+C34*$N$26+D34*$L$27+E34*$I$28</f>
        <v>-1</v>
      </c>
      <c r="H34" s="82" t="s">
        <v>33</v>
      </c>
      <c r="I34" s="104" t="s">
        <v>32</v>
      </c>
      <c r="J34" s="104"/>
      <c r="K34" s="104"/>
      <c r="L34" s="104"/>
    </row>
    <row r="35" spans="2:12" x14ac:dyDescent="0.3">
      <c r="B35" s="75">
        <v>1</v>
      </c>
      <c r="C35" s="75">
        <v>-1</v>
      </c>
      <c r="D35" s="75">
        <v>7</v>
      </c>
      <c r="E35" s="75">
        <v>2</v>
      </c>
      <c r="F35" s="77">
        <v>4</v>
      </c>
      <c r="G35" s="80">
        <f t="shared" si="4"/>
        <v>4</v>
      </c>
      <c r="H35" s="82" t="s">
        <v>33</v>
      </c>
      <c r="I35" s="104"/>
      <c r="J35" s="104"/>
      <c r="K35" s="104"/>
      <c r="L35" s="104"/>
    </row>
    <row r="36" spans="2:12" ht="15" thickBot="1" x14ac:dyDescent="0.35">
      <c r="B36" s="75">
        <v>1</v>
      </c>
      <c r="C36" s="75">
        <v>2</v>
      </c>
      <c r="D36" s="75">
        <v>1</v>
      </c>
      <c r="E36" s="75">
        <v>-5</v>
      </c>
      <c r="F36" s="78">
        <v>3</v>
      </c>
      <c r="G36" s="81">
        <f t="shared" si="4"/>
        <v>3</v>
      </c>
      <c r="H36" s="82" t="s">
        <v>33</v>
      </c>
      <c r="I36" s="104"/>
      <c r="J36" s="104"/>
      <c r="K36" s="104"/>
      <c r="L36" s="104"/>
    </row>
  </sheetData>
  <mergeCells count="1">
    <mergeCell ref="I34:L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BCBD1-052F-48B7-9798-CEEDC255EFD8}">
  <dimension ref="B1:O21"/>
  <sheetViews>
    <sheetView tabSelected="1" workbookViewId="0">
      <selection activeCell="M20" sqref="M20"/>
    </sheetView>
  </sheetViews>
  <sheetFormatPr defaultRowHeight="14.4" x14ac:dyDescent="0.3"/>
  <cols>
    <col min="1" max="1" width="4.6640625" customWidth="1"/>
    <col min="2" max="2" width="16.5546875" bestFit="1" customWidth="1"/>
    <col min="3" max="3" width="3.6640625" customWidth="1"/>
    <col min="4" max="4" width="8.88671875" style="71"/>
    <col min="5" max="5" width="9" style="66" bestFit="1" customWidth="1"/>
    <col min="6" max="6" width="9.109375" style="66" bestFit="1" customWidth="1"/>
    <col min="7" max="7" width="9" style="66" bestFit="1" customWidth="1"/>
    <col min="8" max="8" width="9.21875" style="66" bestFit="1" customWidth="1"/>
    <col min="9" max="9" width="3" customWidth="1"/>
    <col min="14" max="14" width="11.109375" customWidth="1"/>
  </cols>
  <sheetData>
    <row r="1" spans="2:14" ht="15" thickBot="1" x14ac:dyDescent="0.35"/>
    <row r="2" spans="2:14" ht="15" thickBot="1" x14ac:dyDescent="0.35">
      <c r="D2" s="105" t="s">
        <v>40</v>
      </c>
      <c r="E2" s="106"/>
      <c r="F2" s="106"/>
      <c r="G2" s="106"/>
      <c r="H2" s="107"/>
      <c r="J2" s="108" t="s">
        <v>41</v>
      </c>
      <c r="K2" s="109"/>
      <c r="L2" s="109"/>
      <c r="M2" s="109"/>
      <c r="N2" s="110"/>
    </row>
    <row r="3" spans="2:14" x14ac:dyDescent="0.3">
      <c r="B3" t="s">
        <v>9</v>
      </c>
      <c r="D3" s="63" t="s">
        <v>34</v>
      </c>
      <c r="E3" s="86" t="s">
        <v>21</v>
      </c>
      <c r="F3" s="86" t="s">
        <v>35</v>
      </c>
      <c r="G3" s="86" t="s">
        <v>23</v>
      </c>
      <c r="H3" s="74" t="s">
        <v>24</v>
      </c>
      <c r="J3" s="63" t="s">
        <v>34</v>
      </c>
      <c r="K3" s="86" t="s">
        <v>21</v>
      </c>
      <c r="L3" s="86" t="s">
        <v>35</v>
      </c>
      <c r="M3" s="86" t="s">
        <v>23</v>
      </c>
      <c r="N3" s="74" t="s">
        <v>24</v>
      </c>
    </row>
    <row r="4" spans="2:14" x14ac:dyDescent="0.3">
      <c r="B4" t="s">
        <v>7</v>
      </c>
      <c r="D4" s="87"/>
      <c r="E4" s="88">
        <v>0</v>
      </c>
      <c r="F4" s="88">
        <v>0</v>
      </c>
      <c r="G4" s="88">
        <v>0</v>
      </c>
      <c r="H4" s="89">
        <v>0</v>
      </c>
      <c r="J4" s="17"/>
      <c r="K4" s="88">
        <v>0</v>
      </c>
      <c r="L4" s="88">
        <v>0</v>
      </c>
      <c r="M4" s="88">
        <v>0</v>
      </c>
      <c r="N4" s="89">
        <v>0</v>
      </c>
    </row>
    <row r="5" spans="2:14" x14ac:dyDescent="0.3">
      <c r="B5" t="s">
        <v>8</v>
      </c>
      <c r="D5" s="90">
        <v>1</v>
      </c>
      <c r="E5" s="91">
        <f>(10+2*F4-3*G4-H4)/11</f>
        <v>0.90909090909090906</v>
      </c>
      <c r="F5" s="91">
        <f>(-1-2*E4+4*G4-2*H4)/9</f>
        <v>-0.1111111111111111</v>
      </c>
      <c r="G5" s="91">
        <f>(4-E4+F4-2*H4)/7</f>
        <v>0.5714285714285714</v>
      </c>
      <c r="H5" s="92">
        <f>(3-E4-2*F4-G4)/(-5)</f>
        <v>-0.6</v>
      </c>
      <c r="J5" s="17">
        <v>1</v>
      </c>
      <c r="K5" s="10">
        <f>(10+2*L4-3*M4-N4)/11</f>
        <v>0.90909090909090906</v>
      </c>
      <c r="L5" s="10">
        <f>(-1-2*K5+4*M4-2*N4)/9</f>
        <v>-0.31313131313131315</v>
      </c>
      <c r="M5" s="10">
        <f>(4-K5+L5-2*N4)/7</f>
        <v>0.3968253968253968</v>
      </c>
      <c r="N5" s="20">
        <f>(3-K5-2*L5-M5)/(-5)</f>
        <v>-0.46406926406926408</v>
      </c>
    </row>
    <row r="6" spans="2:14" x14ac:dyDescent="0.3">
      <c r="B6" t="s">
        <v>10</v>
      </c>
      <c r="D6" s="90">
        <v>2</v>
      </c>
      <c r="E6" s="91">
        <f t="shared" ref="E6:E18" si="0">(10+2*F5-3*G5-H5)/11</f>
        <v>0.78759018759018773</v>
      </c>
      <c r="F6" s="91">
        <f t="shared" ref="F6:F18" si="1">(-1-2*E5+4*G5-2*H5)/9</f>
        <v>7.4170274170274136E-2</v>
      </c>
      <c r="G6" s="91">
        <f t="shared" ref="G6:G18" si="2">(4-E5+F5-2*H5)/7</f>
        <v>0.59711399711399704</v>
      </c>
      <c r="H6" s="92">
        <f t="shared" ref="H6:H18" si="3">(3-E5-2*F5-G5)/(-5)</f>
        <v>-0.34834054834054834</v>
      </c>
      <c r="J6" s="17">
        <v>2</v>
      </c>
      <c r="K6" s="10">
        <f t="shared" ref="K6:K16" si="4">(10+2*L5-3*M5-N5)/11</f>
        <v>0.7861209497573135</v>
      </c>
      <c r="L6" s="10">
        <f t="shared" ref="L6:L16" si="5">(-1-2*K6+4*M5-2*N5)/9</f>
        <v>-6.3113093416124295E-3</v>
      </c>
      <c r="M6" s="10">
        <f t="shared" ref="M6:M16" si="6">(4-K6+L6-2*N5)/7</f>
        <v>0.59081518129137167</v>
      </c>
      <c r="N6" s="20">
        <f t="shared" ref="N6:N16" si="7">(3-K6-2*L6-M6)/(-5)</f>
        <v>-0.3271372975269079</v>
      </c>
    </row>
    <row r="7" spans="2:14" ht="15" thickBot="1" x14ac:dyDescent="0.35">
      <c r="D7" s="90">
        <v>3</v>
      </c>
      <c r="E7" s="91">
        <f t="shared" si="0"/>
        <v>0.79139446412173697</v>
      </c>
      <c r="F7" s="91">
        <f t="shared" si="1"/>
        <v>5.6661856661856622E-2</v>
      </c>
      <c r="G7" s="91">
        <f t="shared" si="2"/>
        <v>0.56903731189445472</v>
      </c>
      <c r="H7" s="92">
        <f t="shared" si="3"/>
        <v>-0.29339105339105342</v>
      </c>
      <c r="J7" s="17">
        <v>3</v>
      </c>
      <c r="K7" s="10">
        <f t="shared" si="4"/>
        <v>0.77655173954268808</v>
      </c>
      <c r="L7" s="10">
        <f t="shared" si="5"/>
        <v>5.160353790376962E-2</v>
      </c>
      <c r="M7" s="10">
        <f t="shared" si="6"/>
        <v>0.5613323419164139</v>
      </c>
      <c r="N7" s="20">
        <f t="shared" si="7"/>
        <v>-0.31178176854667178</v>
      </c>
    </row>
    <row r="8" spans="2:14" ht="15" thickBot="1" x14ac:dyDescent="0.35">
      <c r="B8" s="95" t="s">
        <v>36</v>
      </c>
      <c r="D8" s="90">
        <v>4</v>
      </c>
      <c r="E8" s="91">
        <f t="shared" si="0"/>
        <v>0.79087298463921829</v>
      </c>
      <c r="F8" s="91">
        <f t="shared" si="1"/>
        <v>3.1126936235161311E-2</v>
      </c>
      <c r="G8" s="91">
        <f t="shared" si="2"/>
        <v>0.55029278561746087</v>
      </c>
      <c r="H8" s="92">
        <f t="shared" si="3"/>
        <v>-0.305248902132019</v>
      </c>
      <c r="J8" s="17">
        <v>4</v>
      </c>
      <c r="K8" s="10">
        <f t="shared" si="4"/>
        <v>0.79372652896408802</v>
      </c>
      <c r="L8" s="10">
        <f t="shared" si="5"/>
        <v>3.1271094092313684E-2</v>
      </c>
      <c r="M8" s="10">
        <f t="shared" si="6"/>
        <v>0.55158687174593846</v>
      </c>
      <c r="N8" s="20">
        <f t="shared" si="7"/>
        <v>-0.31842888222106919</v>
      </c>
    </row>
    <row r="9" spans="2:14" ht="15" thickBot="1" x14ac:dyDescent="0.35">
      <c r="B9" s="100" t="s">
        <v>37</v>
      </c>
      <c r="D9" s="90">
        <v>5</v>
      </c>
      <c r="E9" s="91">
        <f t="shared" si="0"/>
        <v>0.79242040161363259</v>
      </c>
      <c r="F9" s="91">
        <f t="shared" si="1"/>
        <v>2.5546997495049406E-2</v>
      </c>
      <c r="G9" s="91">
        <f t="shared" si="2"/>
        <v>0.55010739369428296</v>
      </c>
      <c r="H9" s="92">
        <f t="shared" si="3"/>
        <v>-0.31931607145459961</v>
      </c>
      <c r="J9" s="17">
        <v>5</v>
      </c>
      <c r="K9" s="10">
        <f t="shared" si="4"/>
        <v>0.79329185956071635</v>
      </c>
      <c r="L9" s="10">
        <f t="shared" si="5"/>
        <v>2.8513503589384388E-2</v>
      </c>
      <c r="M9" s="10">
        <f t="shared" si="6"/>
        <v>0.55315420121011516</v>
      </c>
      <c r="N9" s="20">
        <f t="shared" si="7"/>
        <v>-0.31930538641007994</v>
      </c>
    </row>
    <row r="10" spans="2:14" ht="15" thickBot="1" x14ac:dyDescent="0.35">
      <c r="B10" s="95" t="s">
        <v>38</v>
      </c>
      <c r="D10" s="90">
        <v>6</v>
      </c>
      <c r="E10" s="91">
        <f t="shared" si="0"/>
        <v>0.79273526230562263</v>
      </c>
      <c r="F10" s="91">
        <f t="shared" si="1"/>
        <v>2.8246768273229569E-2</v>
      </c>
      <c r="G10" s="91">
        <f t="shared" si="2"/>
        <v>0.55310839125580225</v>
      </c>
      <c r="H10" s="92">
        <f t="shared" si="3"/>
        <v>-0.32127564194039715</v>
      </c>
      <c r="J10" s="17">
        <v>6</v>
      </c>
      <c r="K10" s="10">
        <f t="shared" si="4"/>
        <v>0.79244270817804585</v>
      </c>
      <c r="L10" s="10">
        <f t="shared" si="5"/>
        <v>2.9593573478280979E-2</v>
      </c>
      <c r="M10" s="10">
        <f t="shared" si="6"/>
        <v>0.55368023401719924</v>
      </c>
      <c r="N10" s="20">
        <f t="shared" si="7"/>
        <v>-0.31893798216963853</v>
      </c>
    </row>
    <row r="11" spans="2:14" ht="15" thickBot="1" x14ac:dyDescent="0.35">
      <c r="B11" s="95" t="s">
        <v>39</v>
      </c>
      <c r="D11" s="90">
        <v>7</v>
      </c>
      <c r="E11" s="91">
        <f t="shared" si="0"/>
        <v>0.79258581861085908</v>
      </c>
      <c r="F11" s="91">
        <f t="shared" si="1"/>
        <v>2.9946036032528694E-2</v>
      </c>
      <c r="G11" s="91">
        <f t="shared" si="2"/>
        <v>0.55400896997834315</v>
      </c>
      <c r="H11" s="92">
        <f t="shared" si="3"/>
        <v>-0.31953256197842322</v>
      </c>
      <c r="J11" s="17">
        <v>7</v>
      </c>
      <c r="K11" s="10">
        <f t="shared" si="4"/>
        <v>0.79246222064314575</v>
      </c>
      <c r="L11" s="10">
        <f t="shared" si="5"/>
        <v>2.9741384346864724E-2</v>
      </c>
      <c r="M11" s="102">
        <f t="shared" si="6"/>
        <v>0.55359358972042794</v>
      </c>
      <c r="N11" s="102">
        <f t="shared" si="7"/>
        <v>-0.31889228418853932</v>
      </c>
    </row>
    <row r="12" spans="2:14" ht="15" thickBot="1" x14ac:dyDescent="0.35">
      <c r="D12" s="96">
        <v>8</v>
      </c>
      <c r="E12" s="91">
        <f t="shared" si="0"/>
        <v>0.79249070219167739</v>
      </c>
      <c r="F12" s="91">
        <f t="shared" si="1"/>
        <v>2.9992151849833455E-2</v>
      </c>
      <c r="G12" s="91">
        <f t="shared" si="2"/>
        <v>0.55377504876835948</v>
      </c>
      <c r="H12" s="92">
        <f t="shared" si="3"/>
        <v>-0.3187026278691481</v>
      </c>
      <c r="I12" s="48"/>
      <c r="J12" s="97">
        <v>8</v>
      </c>
      <c r="K12" s="94">
        <f t="shared" si="4"/>
        <v>0.79250857124736218</v>
      </c>
      <c r="L12" s="101">
        <f t="shared" si="5"/>
        <v>2.9682420529340694E-2</v>
      </c>
      <c r="M12" s="98">
        <f t="shared" si="6"/>
        <v>0.55356548823700824</v>
      </c>
      <c r="N12" s="99">
        <f t="shared" si="7"/>
        <v>-0.31891221989138968</v>
      </c>
    </row>
    <row r="13" spans="2:14" x14ac:dyDescent="0.3">
      <c r="D13" s="90">
        <v>9</v>
      </c>
      <c r="E13" s="91">
        <f t="shared" si="0"/>
        <v>0.79248743502397612</v>
      </c>
      <c r="F13" s="91">
        <f t="shared" si="1"/>
        <v>2.9724894047597705E-2</v>
      </c>
      <c r="G13" s="91">
        <f t="shared" si="2"/>
        <v>0.55355810077092182</v>
      </c>
      <c r="H13" s="92">
        <f t="shared" si="3"/>
        <v>-0.31874998906805929</v>
      </c>
      <c r="J13" s="17">
        <v>9</v>
      </c>
      <c r="K13" s="10">
        <f t="shared" si="4"/>
        <v>0.79250732693082238</v>
      </c>
      <c r="L13" s="10">
        <f t="shared" si="5"/>
        <v>2.9674637652129705E-2</v>
      </c>
      <c r="M13" s="10">
        <f t="shared" si="6"/>
        <v>0.55357025007201233</v>
      </c>
      <c r="N13" s="20">
        <f t="shared" si="7"/>
        <v>-0.31891462953858113</v>
      </c>
    </row>
    <row r="14" spans="2:14" x14ac:dyDescent="0.3">
      <c r="D14" s="90">
        <v>10</v>
      </c>
      <c r="E14" s="91">
        <f t="shared" si="0"/>
        <v>0.79250231589549902</v>
      </c>
      <c r="F14" s="91">
        <f t="shared" si="1"/>
        <v>2.9639723463539294E-2</v>
      </c>
      <c r="G14" s="91">
        <f t="shared" si="2"/>
        <v>0.55353391959424858</v>
      </c>
      <c r="H14" s="92">
        <f t="shared" si="3"/>
        <v>-0.31890093522198132</v>
      </c>
      <c r="J14" s="30">
        <v>10</v>
      </c>
      <c r="K14" s="8">
        <f t="shared" si="4"/>
        <v>0.79250483223880019</v>
      </c>
      <c r="L14" s="8">
        <f t="shared" si="5"/>
        <v>2.9677843876401242E-2</v>
      </c>
      <c r="M14" s="8">
        <f t="shared" si="6"/>
        <v>0.55357175295925187</v>
      </c>
      <c r="N14" s="18">
        <f t="shared" si="7"/>
        <v>-0.31891354540982914</v>
      </c>
    </row>
    <row r="15" spans="2:14" x14ac:dyDescent="0.3">
      <c r="D15" s="90">
        <v>11</v>
      </c>
      <c r="E15" s="91">
        <f t="shared" si="0"/>
        <v>0.79250714757875573</v>
      </c>
      <c r="F15" s="91">
        <f t="shared" si="1"/>
        <v>2.9659213003328792E-2</v>
      </c>
      <c r="G15" s="91">
        <f t="shared" si="2"/>
        <v>0.55356275400171473</v>
      </c>
      <c r="H15" s="92">
        <f t="shared" si="3"/>
        <v>-0.31893686351663481</v>
      </c>
      <c r="J15" s="17">
        <v>11</v>
      </c>
      <c r="K15" s="10">
        <f t="shared" si="4"/>
        <v>0.79250490675317053</v>
      </c>
      <c r="L15" s="10">
        <f t="shared" si="5"/>
        <v>2.9678254350036102E-2</v>
      </c>
      <c r="M15" s="10">
        <f t="shared" si="6"/>
        <v>0.5535714912023606</v>
      </c>
      <c r="N15" s="20">
        <f t="shared" si="7"/>
        <v>-0.3189134186688794</v>
      </c>
    </row>
    <row r="16" spans="2:14" ht="15" thickBot="1" x14ac:dyDescent="0.35">
      <c r="D16" s="90">
        <v>12</v>
      </c>
      <c r="E16" s="91">
        <f t="shared" si="0"/>
        <v>0.79250609341074074</v>
      </c>
      <c r="F16" s="91">
        <f t="shared" si="1"/>
        <v>2.9678938653624119E-2</v>
      </c>
      <c r="G16" s="91">
        <f t="shared" si="2"/>
        <v>0.55357511320826325</v>
      </c>
      <c r="H16" s="92">
        <f t="shared" si="3"/>
        <v>-0.31892233448257434</v>
      </c>
      <c r="J16" s="21">
        <v>12</v>
      </c>
      <c r="K16" s="22">
        <f t="shared" si="4"/>
        <v>0.79250504125107912</v>
      </c>
      <c r="L16" s="22">
        <f t="shared" si="5"/>
        <v>2.9678079960560304E-2</v>
      </c>
      <c r="M16" s="22">
        <f t="shared" si="6"/>
        <v>0.55357141086389139</v>
      </c>
      <c r="N16" s="26">
        <f t="shared" si="7"/>
        <v>-0.31891347759278177</v>
      </c>
    </row>
    <row r="17" spans="4:15" x14ac:dyDescent="0.3">
      <c r="D17" s="36">
        <v>13</v>
      </c>
      <c r="E17" s="91">
        <f t="shared" si="0"/>
        <v>0.79250498837863925</v>
      </c>
      <c r="F17" s="91">
        <f t="shared" si="1"/>
        <v>2.9681437219635551E-2</v>
      </c>
      <c r="G17" s="91">
        <f t="shared" si="2"/>
        <v>0.55357393060114746</v>
      </c>
      <c r="H17" s="92">
        <f t="shared" si="3"/>
        <v>-0.31891218321474957</v>
      </c>
      <c r="I17" s="2"/>
    </row>
    <row r="18" spans="4:15" ht="15" thickBot="1" x14ac:dyDescent="0.35">
      <c r="D18" s="93">
        <v>14</v>
      </c>
      <c r="E18" s="111">
        <f t="shared" si="0"/>
        <v>0.79250484235005247</v>
      </c>
      <c r="F18" s="111">
        <f t="shared" si="1"/>
        <v>2.967890134186783E-2</v>
      </c>
      <c r="G18" s="111">
        <f t="shared" si="2"/>
        <v>0.55357154503864225</v>
      </c>
      <c r="H18" s="112">
        <f t="shared" si="3"/>
        <v>-0.31891164131618843</v>
      </c>
      <c r="O18" s="2"/>
    </row>
    <row r="20" spans="4:15" x14ac:dyDescent="0.3">
      <c r="D20" s="71">
        <f>11*E16-2*F17+3*G17+H17</f>
        <v>10.000013761667571</v>
      </c>
      <c r="J20">
        <f>11*K16-2*L16+3*M16+N16</f>
        <v>10.000000048839642</v>
      </c>
    </row>
    <row r="21" spans="4:15" x14ac:dyDescent="0.3">
      <c r="D21" s="71">
        <f>E15-F17+7*G17+2*H17</f>
        <v>4.0000188581376532</v>
      </c>
      <c r="J21" s="71">
        <f>K14-L14+7*M14+2*N14</f>
        <v>4.0000021682575033</v>
      </c>
    </row>
  </sheetData>
  <mergeCells count="2">
    <mergeCell ref="D2:H2"/>
    <mergeCell ref="J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2BDC-5296-415C-85AA-DE81C22160D0}">
  <dimension ref="B2:J36"/>
  <sheetViews>
    <sheetView zoomScaleNormal="100" workbookViewId="0">
      <selection activeCell="C20" sqref="C20"/>
    </sheetView>
  </sheetViews>
  <sheetFormatPr defaultRowHeight="14.4" x14ac:dyDescent="0.3"/>
  <cols>
    <col min="4" max="4" width="4.88671875" customWidth="1"/>
    <col min="8" max="8" width="29.77734375" bestFit="1" customWidth="1"/>
    <col min="9" max="9" width="29.109375" bestFit="1" customWidth="1"/>
    <col min="10" max="10" width="29.77734375" bestFit="1" customWidth="1"/>
  </cols>
  <sheetData>
    <row r="2" spans="2:10" x14ac:dyDescent="0.3">
      <c r="B2" s="1" t="s">
        <v>0</v>
      </c>
    </row>
    <row r="3" spans="2:10" x14ac:dyDescent="0.3">
      <c r="B3" s="1" t="s">
        <v>1</v>
      </c>
    </row>
    <row r="4" spans="2:10" x14ac:dyDescent="0.3">
      <c r="B4" s="1" t="s">
        <v>2</v>
      </c>
      <c r="G4" t="s">
        <v>6</v>
      </c>
      <c r="H4" t="s">
        <v>3</v>
      </c>
      <c r="I4" t="s">
        <v>4</v>
      </c>
      <c r="J4" t="s">
        <v>5</v>
      </c>
    </row>
    <row r="5" spans="2:10" x14ac:dyDescent="0.3">
      <c r="B5" s="1" t="s">
        <v>2</v>
      </c>
      <c r="H5" s="2">
        <v>0</v>
      </c>
      <c r="I5" s="2">
        <v>0</v>
      </c>
      <c r="J5" s="2">
        <v>0</v>
      </c>
    </row>
    <row r="6" spans="2:10" x14ac:dyDescent="0.3">
      <c r="B6" s="1" t="s">
        <v>2</v>
      </c>
      <c r="G6" s="48">
        <v>1</v>
      </c>
      <c r="H6" s="103">
        <f>(1+3*I5-5*J5)/2</f>
        <v>0.5</v>
      </c>
      <c r="I6" s="103">
        <f>(4-5*H6+J5)/4</f>
        <v>0.375</v>
      </c>
      <c r="J6" s="103">
        <f>(7-6*H6-I6)/(-2)</f>
        <v>-1.8125</v>
      </c>
    </row>
    <row r="7" spans="2:10" x14ac:dyDescent="0.3">
      <c r="G7" s="48">
        <v>2</v>
      </c>
      <c r="H7" s="103">
        <f t="shared" ref="H7:H14" si="0">(1+3*I6-5*J6)/2</f>
        <v>5.59375</v>
      </c>
      <c r="I7" s="103">
        <f t="shared" ref="I7:I36" si="1">(4-5*H7+J6)/4</f>
        <v>-6.4453125</v>
      </c>
      <c r="J7" s="103">
        <f t="shared" ref="J7:J14" si="2">(7-6*H7-I7)/(-2)</f>
        <v>10.05859375</v>
      </c>
    </row>
    <row r="8" spans="2:10" x14ac:dyDescent="0.3">
      <c r="G8" s="48">
        <v>3</v>
      </c>
      <c r="H8" s="103">
        <f t="shared" si="0"/>
        <v>-34.314453125</v>
      </c>
      <c r="I8" s="103">
        <f t="shared" si="1"/>
        <v>46.40771484375</v>
      </c>
      <c r="J8" s="103">
        <f t="shared" si="2"/>
        <v>-83.239501953125</v>
      </c>
    </row>
    <row r="9" spans="2:10" x14ac:dyDescent="0.3">
      <c r="G9" s="48">
        <v>4</v>
      </c>
      <c r="H9" s="103">
        <f t="shared" si="0"/>
        <v>278.2103271484375</v>
      </c>
      <c r="I9" s="103">
        <f t="shared" si="1"/>
        <v>-367.57278442382813</v>
      </c>
      <c r="J9" s="103">
        <f t="shared" si="2"/>
        <v>647.34458923339844</v>
      </c>
    </row>
    <row r="10" spans="2:10" x14ac:dyDescent="0.3">
      <c r="G10" s="48">
        <v>5</v>
      </c>
      <c r="H10" s="103">
        <f t="shared" si="0"/>
        <v>-2169.2206497192383</v>
      </c>
      <c r="I10" s="103">
        <f t="shared" si="1"/>
        <v>2874.3619594573975</v>
      </c>
      <c r="J10" s="103">
        <f t="shared" si="2"/>
        <v>-5073.9809694290161</v>
      </c>
    </row>
    <row r="11" spans="2:10" x14ac:dyDescent="0.3">
      <c r="G11" s="48">
        <v>6</v>
      </c>
      <c r="H11" s="103">
        <f t="shared" si="0"/>
        <v>16996.995362758636</v>
      </c>
      <c r="I11" s="103">
        <f t="shared" si="1"/>
        <v>-22513.73944580555</v>
      </c>
      <c r="J11" s="103">
        <f t="shared" si="2"/>
        <v>39730.616365373135</v>
      </c>
    </row>
    <row r="12" spans="2:10" x14ac:dyDescent="0.3">
      <c r="G12" s="48">
        <v>7</v>
      </c>
      <c r="H12" s="103">
        <f t="shared" si="0"/>
        <v>-133096.65008214116</v>
      </c>
      <c r="I12" s="103">
        <f t="shared" si="1"/>
        <v>176304.46669401973</v>
      </c>
      <c r="J12" s="103">
        <f t="shared" si="2"/>
        <v>-311141.21689941362</v>
      </c>
    </row>
    <row r="13" spans="2:10" x14ac:dyDescent="0.3">
      <c r="G13" s="48">
        <v>8</v>
      </c>
      <c r="H13" s="103">
        <f t="shared" si="0"/>
        <v>1042310.2422895636</v>
      </c>
      <c r="I13" s="103">
        <f t="shared" si="1"/>
        <v>-1380672.107086808</v>
      </c>
      <c r="J13" s="103">
        <f t="shared" si="2"/>
        <v>2436591.1733252872</v>
      </c>
    </row>
    <row r="14" spans="2:10" x14ac:dyDescent="0.3">
      <c r="G14" s="48">
        <v>9</v>
      </c>
      <c r="H14" s="103">
        <f t="shared" si="0"/>
        <v>-8162485.5939434301</v>
      </c>
      <c r="I14" s="103">
        <f t="shared" si="1"/>
        <v>10812255.785760609</v>
      </c>
      <c r="J14" s="103">
        <f t="shared" si="2"/>
        <v>-19081332.388949983</v>
      </c>
    </row>
    <row r="15" spans="2:10" x14ac:dyDescent="0.3">
      <c r="G15" s="48">
        <v>10</v>
      </c>
      <c r="H15" s="103">
        <f t="shared" ref="H15:H36" si="3">(1+3*I14-5*J14)/2</f>
        <v>63921715.151015878</v>
      </c>
      <c r="I15" s="103">
        <f t="shared" si="1"/>
        <v>-84672476.036007345</v>
      </c>
      <c r="J15" s="103">
        <f t="shared" ref="J15:J36" si="4">(7-6*H15-I15)/(-2)</f>
        <v>149428903.93504396</v>
      </c>
    </row>
    <row r="16" spans="2:10" x14ac:dyDescent="0.3">
      <c r="G16" s="48">
        <v>11</v>
      </c>
      <c r="H16" s="103">
        <f t="shared" si="3"/>
        <v>-500580973.39162087</v>
      </c>
      <c r="I16" s="103">
        <f t="shared" si="1"/>
        <v>663083443.72328699</v>
      </c>
      <c r="J16" s="103">
        <f t="shared" si="4"/>
        <v>-1170201201.8132191</v>
      </c>
    </row>
    <row r="17" spans="7:10" x14ac:dyDescent="0.3">
      <c r="G17" s="48">
        <v>12</v>
      </c>
      <c r="H17" s="103">
        <f t="shared" si="3"/>
        <v>3920128170.6179781</v>
      </c>
      <c r="I17" s="103">
        <f t="shared" si="1"/>
        <v>-5192710512.7257767</v>
      </c>
      <c r="J17" s="103">
        <f t="shared" si="4"/>
        <v>9164029251.9910469</v>
      </c>
    </row>
    <row r="18" spans="7:10" x14ac:dyDescent="0.3">
      <c r="G18" s="48">
        <v>13</v>
      </c>
      <c r="H18" s="103">
        <f t="shared" si="3"/>
        <v>-30699138898.56628</v>
      </c>
      <c r="I18" s="103">
        <f t="shared" si="1"/>
        <v>40664930937.205612</v>
      </c>
      <c r="J18" s="103">
        <f t="shared" si="4"/>
        <v>-71764951230.596039</v>
      </c>
    </row>
    <row r="19" spans="7:10" x14ac:dyDescent="0.3">
      <c r="G19" s="48">
        <v>14</v>
      </c>
      <c r="H19" s="103">
        <f t="shared" si="3"/>
        <v>240409774482.79852</v>
      </c>
      <c r="I19" s="103">
        <f t="shared" si="1"/>
        <v>-318453455910.14716</v>
      </c>
      <c r="J19" s="103">
        <f t="shared" si="4"/>
        <v>562002595489.8219</v>
      </c>
    </row>
    <row r="20" spans="7:10" x14ac:dyDescent="0.3">
      <c r="G20" s="48">
        <v>15</v>
      </c>
      <c r="H20" s="103">
        <f t="shared" si="3"/>
        <v>-1882686672589.2754</v>
      </c>
      <c r="I20" s="103">
        <f t="shared" si="1"/>
        <v>2493858989610.0498</v>
      </c>
      <c r="J20" s="103">
        <f t="shared" si="4"/>
        <v>-4401130522966.3008</v>
      </c>
    </row>
    <row r="21" spans="7:10" x14ac:dyDescent="0.3">
      <c r="G21" s="48">
        <v>16</v>
      </c>
      <c r="H21" s="103">
        <f t="shared" si="3"/>
        <v>14743614791831.326</v>
      </c>
      <c r="I21" s="103">
        <f t="shared" si="1"/>
        <v>-19529801120529.73</v>
      </c>
      <c r="J21" s="103">
        <f t="shared" si="4"/>
        <v>34465943815225.609</v>
      </c>
    </row>
    <row r="22" spans="7:10" x14ac:dyDescent="0.3">
      <c r="G22" s="48">
        <v>17</v>
      </c>
      <c r="H22" s="103">
        <f t="shared" si="3"/>
        <v>-115459561218858.13</v>
      </c>
      <c r="I22" s="103">
        <f t="shared" si="1"/>
        <v>152940937477380.06</v>
      </c>
      <c r="J22" s="103">
        <f t="shared" si="4"/>
        <v>-269908214917887.84</v>
      </c>
    </row>
    <row r="23" spans="7:10" x14ac:dyDescent="0.3">
      <c r="G23" s="48">
        <v>18</v>
      </c>
      <c r="H23" s="103">
        <f t="shared" si="3"/>
        <v>904181943510790.25</v>
      </c>
      <c r="I23" s="103">
        <f t="shared" si="1"/>
        <v>-1197704483117958.8</v>
      </c>
      <c r="J23" s="103">
        <f t="shared" si="4"/>
        <v>2113693588973388</v>
      </c>
    </row>
    <row r="24" spans="7:10" x14ac:dyDescent="0.3">
      <c r="G24" s="48">
        <v>19</v>
      </c>
      <c r="H24" s="103">
        <f t="shared" si="3"/>
        <v>-7080790697110408</v>
      </c>
      <c r="I24" s="103">
        <f t="shared" si="1"/>
        <v>9379411768631358</v>
      </c>
      <c r="J24" s="103">
        <f t="shared" si="4"/>
        <v>-1.6552666207015548E+16</v>
      </c>
    </row>
    <row r="25" spans="7:10" x14ac:dyDescent="0.3">
      <c r="G25" s="48">
        <v>20</v>
      </c>
      <c r="H25" s="103">
        <f t="shared" si="3"/>
        <v>5.5450783170485904E+16</v>
      </c>
      <c r="I25" s="103">
        <f t="shared" si="1"/>
        <v>-7.3451645514861264E+16</v>
      </c>
      <c r="J25" s="103">
        <f t="shared" si="4"/>
        <v>1.296265267540271E+17</v>
      </c>
    </row>
    <row r="26" spans="7:10" x14ac:dyDescent="0.3">
      <c r="G26" s="48">
        <v>21</v>
      </c>
      <c r="H26" s="103">
        <f t="shared" si="3"/>
        <v>-4.3424378515735968E+17</v>
      </c>
      <c r="I26" s="103">
        <f t="shared" si="1"/>
        <v>5.7521136313520634E+17</v>
      </c>
      <c r="J26" s="103">
        <f t="shared" si="4"/>
        <v>-1.0151256739044759E+18</v>
      </c>
    </row>
    <row r="27" spans="7:10" x14ac:dyDescent="0.3">
      <c r="G27" s="48">
        <v>22</v>
      </c>
      <c r="H27" s="103">
        <f t="shared" si="3"/>
        <v>3.4006312294639995E+18</v>
      </c>
      <c r="I27" s="103">
        <f t="shared" si="1"/>
        <v>-4.5045704553061181E+18</v>
      </c>
      <c r="J27" s="103">
        <f t="shared" si="4"/>
        <v>7.9496084607389409E+18</v>
      </c>
    </row>
    <row r="28" spans="7:10" x14ac:dyDescent="0.3">
      <c r="G28" s="48">
        <v>23</v>
      </c>
      <c r="H28" s="103">
        <f t="shared" si="3"/>
        <v>-2.663087683480653E+19</v>
      </c>
      <c r="I28" s="103">
        <f t="shared" si="1"/>
        <v>3.5275998158692897E+19</v>
      </c>
      <c r="J28" s="103">
        <f t="shared" si="4"/>
        <v>-6.2254631425073144E+19</v>
      </c>
    </row>
    <row r="29" spans="7:10" x14ac:dyDescent="0.3">
      <c r="G29" s="48">
        <v>24</v>
      </c>
      <c r="H29" s="103">
        <f t="shared" si="3"/>
        <v>2.0855057580072219E+20</v>
      </c>
      <c r="I29" s="103">
        <f t="shared" si="1"/>
        <v>-2.76251877607171E+20</v>
      </c>
      <c r="J29" s="103">
        <f t="shared" si="4"/>
        <v>4.8752578859858113E+20</v>
      </c>
    </row>
    <row r="30" spans="7:10" x14ac:dyDescent="0.3">
      <c r="G30" s="48">
        <v>25</v>
      </c>
      <c r="H30" s="103">
        <f t="shared" si="3"/>
        <v>-1.6331922879072093E+21</v>
      </c>
      <c r="I30" s="103">
        <f t="shared" si="1"/>
        <v>2.1633718070336569E+21</v>
      </c>
      <c r="J30" s="103">
        <f t="shared" si="4"/>
        <v>-3.8178909602047999E+21</v>
      </c>
    </row>
    <row r="31" spans="7:10" x14ac:dyDescent="0.3">
      <c r="G31" s="48">
        <v>26</v>
      </c>
      <c r="H31" s="103">
        <f t="shared" si="3"/>
        <v>1.2789785111062483E+22</v>
      </c>
      <c r="I31" s="103">
        <f t="shared" si="1"/>
        <v>-1.6941704128879303E+22</v>
      </c>
      <c r="J31" s="103">
        <f t="shared" si="4"/>
        <v>2.9898503268747803E+22</v>
      </c>
    </row>
    <row r="32" spans="7:10" x14ac:dyDescent="0.3">
      <c r="G32" s="48">
        <v>27</v>
      </c>
      <c r="H32" s="103">
        <f t="shared" si="3"/>
        <v>-1.0015881436518846E+23</v>
      </c>
      <c r="I32" s="103">
        <f t="shared" si="1"/>
        <v>1.3267314377367254E+23</v>
      </c>
      <c r="J32" s="103">
        <f t="shared" si="4"/>
        <v>-2.3413987120872912E+23</v>
      </c>
    </row>
    <row r="33" spans="7:10" x14ac:dyDescent="0.3">
      <c r="G33" s="48">
        <v>28</v>
      </c>
      <c r="H33" s="103">
        <f t="shared" si="3"/>
        <v>7.8435939368233159E+23</v>
      </c>
      <c r="I33" s="103">
        <f t="shared" si="1"/>
        <v>-1.0389842099050968E+24</v>
      </c>
      <c r="J33" s="103">
        <f t="shared" si="4"/>
        <v>1.8335860760944464E+24</v>
      </c>
    </row>
    <row r="34" spans="7:10" x14ac:dyDescent="0.3">
      <c r="G34" s="48">
        <v>29</v>
      </c>
      <c r="H34" s="103">
        <f t="shared" si="3"/>
        <v>-6.1424415050937606E+24</v>
      </c>
      <c r="I34" s="103">
        <f t="shared" si="1"/>
        <v>8.1364484003908122E+24</v>
      </c>
      <c r="J34" s="103">
        <f t="shared" si="4"/>
        <v>-1.4359100315085875E+25</v>
      </c>
    </row>
    <row r="35" spans="7:10" x14ac:dyDescent="0.3">
      <c r="G35" s="48">
        <v>30</v>
      </c>
      <c r="H35" s="103">
        <f t="shared" si="3"/>
        <v>4.8102423388300904E+25</v>
      </c>
      <c r="I35" s="103">
        <f t="shared" si="1"/>
        <v>-6.3717804314147605E+25</v>
      </c>
      <c r="J35" s="103">
        <f t="shared" si="4"/>
        <v>1.1244836800782892E+26</v>
      </c>
    </row>
    <row r="36" spans="7:10" x14ac:dyDescent="0.3">
      <c r="G36" s="48">
        <v>31</v>
      </c>
      <c r="H36" s="103">
        <f t="shared" si="3"/>
        <v>-3.7669762649079375E+26</v>
      </c>
      <c r="I36" s="103">
        <f t="shared" si="1"/>
        <v>4.9898412511544943E+26</v>
      </c>
      <c r="J36" s="103">
        <f t="shared" si="4"/>
        <v>-8.8060081691465651E+26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Gauss</vt:lpstr>
      <vt:lpstr>Jacobi - G__S</vt:lpstr>
      <vt:lpstr>Μη Σύγκλιση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2021-03-26T11:41:19Z</dcterms:created>
  <dcterms:modified xsi:type="dcterms:W3CDTF">2021-04-20T14:53:09Z</dcterms:modified>
</cp:coreProperties>
</file>