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970ab324dd09032/Desktop/sss11/lessons/NUM_ANAL/"/>
    </mc:Choice>
  </mc:AlternateContent>
  <xr:revisionPtr revIDLastSave="312" documentId="8_{E881C86C-DA61-4374-A585-CB21FDB6627B}" xr6:coauthVersionLast="45" xr6:coauthVersionMax="45" xr10:uidLastSave="{E6D89DFC-6901-4A64-88A0-024CDA90CC11}"/>
  <bookViews>
    <workbookView xWindow="-108" yWindow="-108" windowWidth="23256" windowHeight="12576" activeTab="1" xr2:uid="{C053D8C7-7996-4279-9EA9-53C00A221218}"/>
  </bookViews>
  <sheets>
    <sheet name="function_derivative" sheetId="1" r:id="rId1"/>
    <sheet name="data_derivativ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2" l="1"/>
  <c r="F7" i="2"/>
  <c r="F9" i="2" s="1"/>
  <c r="F8" i="2"/>
  <c r="F5" i="2"/>
  <c r="B12" i="1"/>
  <c r="B11" i="1"/>
  <c r="B8" i="1"/>
  <c r="B9" i="1"/>
  <c r="B10" i="1"/>
  <c r="B7" i="1"/>
  <c r="C7" i="1"/>
  <c r="C8" i="1"/>
  <c r="C9" i="1"/>
  <c r="C10" i="1"/>
  <c r="C6" i="1"/>
  <c r="H3" i="1"/>
  <c r="F12" i="1"/>
  <c r="F11" i="1"/>
  <c r="F8" i="1"/>
  <c r="F9" i="1"/>
  <c r="F10" i="1"/>
  <c r="F7" i="1"/>
  <c r="H2" i="1"/>
  <c r="E8" i="2" l="1"/>
  <c r="E7" i="2"/>
  <c r="E5" i="2"/>
  <c r="E6" i="2"/>
  <c r="D6" i="1" l="1"/>
  <c r="E6" i="1" s="1"/>
  <c r="D7" i="1" l="1"/>
  <c r="E7" i="1" s="1"/>
  <c r="D8" i="1"/>
  <c r="D9" i="1" l="1"/>
  <c r="E8" i="1"/>
  <c r="D10" i="1" l="1"/>
  <c r="E10" i="1" s="1"/>
  <c r="E9" i="1"/>
</calcChain>
</file>

<file path=xl/sharedStrings.xml><?xml version="1.0" encoding="utf-8"?>
<sst xmlns="http://schemas.openxmlformats.org/spreadsheetml/2006/main" count="23" uniqueCount="20">
  <si>
    <t>x</t>
  </si>
  <si>
    <t>f(x)=3x^2-2x+1</t>
  </si>
  <si>
    <t>a</t>
  </si>
  <si>
    <t>b</t>
  </si>
  <si>
    <t>Δx</t>
  </si>
  <si>
    <t>measurments</t>
  </si>
  <si>
    <t>ΔΧ</t>
  </si>
  <si>
    <t>Integr=x^3-x^2+x</t>
  </si>
  <si>
    <t>E1</t>
  </si>
  <si>
    <t>E2</t>
  </si>
  <si>
    <t>E3</t>
  </si>
  <si>
    <t>E4</t>
  </si>
  <si>
    <t>Τιμή ολοκληρώματος αριθμητική</t>
  </si>
  <si>
    <t>Σχετικό σφάλμα</t>
  </si>
  <si>
    <t>τραπεζιο</t>
  </si>
  <si>
    <t>τραπέζιο</t>
  </si>
  <si>
    <t>Τιμή ολοκληρώματος αναλυτική</t>
  </si>
  <si>
    <t>f2(x)=e^x</t>
  </si>
  <si>
    <t>Integr2=e^x</t>
  </si>
  <si>
    <t>Integral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</si>
</sst>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FFC000"/>
      <name val="Calibri"/>
      <family val="2"/>
      <charset val="161"/>
      <scheme val="minor"/>
    </font>
    <font>
      <sz val="11"/>
      <color rgb="FF00B050"/>
      <name val="Calibri"/>
      <family val="2"/>
      <charset val="161"/>
      <scheme val="minor"/>
    </font>
    <font>
      <sz val="11"/>
      <color rgb="FF7030A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0" xfId="0" applyFill="1"/>
    <xf numFmtId="0" fontId="3" fillId="0" borderId="0" xfId="0" applyFont="1" applyFill="1" applyAlignment="1">
      <alignment horizontal="center"/>
    </xf>
    <xf numFmtId="10" fontId="0" fillId="0" borderId="0" xfId="0" applyNumberFormat="1" applyFill="1"/>
    <xf numFmtId="0" fontId="4" fillId="0" borderId="0" xfId="0" applyFont="1" applyFill="1"/>
    <xf numFmtId="0" fontId="0" fillId="0" borderId="0" xfId="0" applyBorder="1"/>
    <xf numFmtId="0" fontId="3" fillId="0" borderId="0" xfId="0" applyFont="1" applyFill="1" applyAlignment="1"/>
    <xf numFmtId="0" fontId="3" fillId="3" borderId="7" xfId="0" applyFont="1" applyFill="1" applyBorder="1" applyAlignment="1"/>
    <xf numFmtId="10" fontId="3" fillId="5" borderId="6" xfId="0" applyNumberFormat="1" applyFont="1" applyFill="1" applyBorder="1"/>
    <xf numFmtId="0" fontId="0" fillId="0" borderId="0" xfId="0" applyAlignment="1">
      <alignment horizontal="center"/>
    </xf>
    <xf numFmtId="0" fontId="2" fillId="2" borderId="3" xfId="0" applyFont="1" applyFill="1" applyBorder="1"/>
    <xf numFmtId="0" fontId="3" fillId="6" borderId="7" xfId="0" applyFont="1" applyFill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0" xfId="0" applyNumberFormat="1" applyFill="1"/>
    <xf numFmtId="164" fontId="0" fillId="0" borderId="0" xfId="0" applyNumberFormat="1"/>
    <xf numFmtId="164" fontId="3" fillId="4" borderId="6" xfId="0" applyNumberFormat="1" applyFont="1" applyFill="1" applyBorder="1"/>
    <xf numFmtId="164" fontId="3" fillId="3" borderId="8" xfId="0" applyNumberFormat="1" applyFont="1" applyFill="1" applyBorder="1" applyAlignment="1"/>
    <xf numFmtId="164" fontId="3" fillId="6" borderId="8" xfId="0" applyNumberFormat="1" applyFont="1" applyFill="1" applyBorder="1"/>
    <xf numFmtId="10" fontId="0" fillId="0" borderId="0" xfId="0" applyNumberFormat="1" applyFill="1" applyBorder="1" applyAlignment="1">
      <alignment horizontal="center"/>
    </xf>
    <xf numFmtId="10" fontId="0" fillId="0" borderId="2" xfId="0" applyNumberFormat="1" applyFill="1" applyBorder="1" applyAlignment="1">
      <alignment horizontal="center"/>
    </xf>
    <xf numFmtId="164" fontId="3" fillId="6" borderId="6" xfId="0" applyNumberFormat="1" applyFont="1" applyFill="1" applyBorder="1"/>
    <xf numFmtId="10" fontId="0" fillId="0" borderId="0" xfId="0" applyNumberFormat="1" applyFill="1" applyAlignment="1">
      <alignment horizontal="center"/>
    </xf>
    <xf numFmtId="10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/>
    <xf numFmtId="2" fontId="0" fillId="0" borderId="0" xfId="0" applyNumberFormat="1" applyFont="1" applyFill="1"/>
    <xf numFmtId="0" fontId="3" fillId="0" borderId="7" xfId="0" applyFont="1" applyBorder="1"/>
    <xf numFmtId="2" fontId="3" fillId="0" borderId="6" xfId="0" applyNumberFormat="1" applyFont="1" applyFill="1" applyBorder="1"/>
    <xf numFmtId="2" fontId="5" fillId="0" borderId="0" xfId="0" applyNumberFormat="1" applyFont="1" applyFill="1"/>
    <xf numFmtId="2" fontId="1" fillId="0" borderId="0" xfId="0" applyNumberFormat="1" applyFont="1" applyFill="1"/>
    <xf numFmtId="2" fontId="6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function_derivative!$D$6:$D$10</c:f>
              <c:numCache>
                <c:formatCode>General</c:formatCode>
                <c:ptCount val="5"/>
                <c:pt idx="0">
                  <c:v>1</c:v>
                </c:pt>
                <c:pt idx="1">
                  <c:v>1.25</c:v>
                </c:pt>
                <c:pt idx="2">
                  <c:v>1.5</c:v>
                </c:pt>
                <c:pt idx="3">
                  <c:v>1.75</c:v>
                </c:pt>
                <c:pt idx="4">
                  <c:v>2</c:v>
                </c:pt>
              </c:numCache>
            </c:numRef>
          </c:xVal>
          <c:yVal>
            <c:numRef>
              <c:f>function_derivative!$E$6:$E$10</c:f>
              <c:numCache>
                <c:formatCode>0.0000</c:formatCode>
                <c:ptCount val="5"/>
                <c:pt idx="0">
                  <c:v>2</c:v>
                </c:pt>
                <c:pt idx="1">
                  <c:v>3.1875</c:v>
                </c:pt>
                <c:pt idx="2">
                  <c:v>4.75</c:v>
                </c:pt>
                <c:pt idx="3">
                  <c:v>6.6875</c:v>
                </c:pt>
                <c:pt idx="4">
                  <c:v>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905-4F7C-871C-379FCE6F5BF9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function_derivative!$D$6:$D$10</c:f>
              <c:numCache>
                <c:formatCode>General</c:formatCode>
                <c:ptCount val="5"/>
                <c:pt idx="0">
                  <c:v>1</c:v>
                </c:pt>
                <c:pt idx="1">
                  <c:v>1.25</c:v>
                </c:pt>
                <c:pt idx="2">
                  <c:v>1.5</c:v>
                </c:pt>
                <c:pt idx="3">
                  <c:v>1.75</c:v>
                </c:pt>
                <c:pt idx="4">
                  <c:v>2</c:v>
                </c:pt>
              </c:numCache>
            </c:numRef>
          </c:xVal>
          <c:yVal>
            <c:numRef>
              <c:f>function_derivative!$C$6:$C$10</c:f>
              <c:numCache>
                <c:formatCode>0.0000</c:formatCode>
                <c:ptCount val="5"/>
                <c:pt idx="0">
                  <c:v>2.7182818284590451</c:v>
                </c:pt>
                <c:pt idx="1">
                  <c:v>3.4903429574618414</c:v>
                </c:pt>
                <c:pt idx="2">
                  <c:v>4.4816890703380645</c:v>
                </c:pt>
                <c:pt idx="3">
                  <c:v>5.7546026760057307</c:v>
                </c:pt>
                <c:pt idx="4">
                  <c:v>7.3890560989306504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905-4F7C-871C-379FCE6F5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7353736"/>
        <c:axId val="697354064"/>
      </c:scatterChart>
      <c:valAx>
        <c:axId val="697353736"/>
        <c:scaling>
          <c:orientation val="minMax"/>
          <c:max val="2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697354064"/>
        <c:crosses val="autoZero"/>
        <c:crossBetween val="midCat"/>
        <c:majorUnit val="0.25"/>
      </c:valAx>
      <c:valAx>
        <c:axId val="69735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f(x)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697353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data_derivative!$B$4:$B$8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6.5</c:v>
                </c:pt>
                <c:pt idx="3">
                  <c:v>10</c:v>
                </c:pt>
                <c:pt idx="4">
                  <c:v>12</c:v>
                </c:pt>
              </c:numCache>
            </c:numRef>
          </c:xVal>
          <c:yVal>
            <c:numRef>
              <c:f>data_derivative!$C$4:$C$8</c:f>
              <c:numCache>
                <c:formatCode>0.00</c:formatCode>
                <c:ptCount val="5"/>
                <c:pt idx="0">
                  <c:v>2.7</c:v>
                </c:pt>
                <c:pt idx="1">
                  <c:v>11.02</c:v>
                </c:pt>
                <c:pt idx="2">
                  <c:v>17.600000000000001</c:v>
                </c:pt>
                <c:pt idx="3">
                  <c:v>17.95</c:v>
                </c:pt>
                <c:pt idx="4">
                  <c:v>18.05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3F-407E-BC5F-8D1B521D6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293648"/>
        <c:axId val="493878448"/>
      </c:scatterChart>
      <c:valAx>
        <c:axId val="495293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93878448"/>
        <c:crosses val="autoZero"/>
        <c:crossBetween val="midCat"/>
      </c:valAx>
      <c:valAx>
        <c:axId val="49387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Measurment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95293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530860</xdr:colOff>
      <xdr:row>3</xdr:row>
      <xdr:rowOff>38100</xdr:rowOff>
    </xdr:from>
    <xdr:to>
      <xdr:col>13</xdr:col>
      <xdr:colOff>363220</xdr:colOff>
      <xdr:row>18</xdr:row>
      <xdr:rowOff>27940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374864-6164-41C3-BDAE-826405FE5E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0.235</cdr:x>
      <cdr:y>0.64259</cdr:y>
    </cdr:from>
    <cdr:to>
      <cdr:x>0.315</cdr:x>
      <cdr:y>0.73426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41DF83-9874-4841-B716-B0286A7D801D}"/>
            </a:ext>
          </a:extLst>
        </cdr:cNvPr>
        <cdr:cNvSpPr txBox="1"/>
      </cdr:nvSpPr>
      <cdr:spPr>
        <a:xfrm xmlns:a="http://schemas.openxmlformats.org/drawingml/2006/main">
          <a:off x="1074420" y="1762760"/>
          <a:ext cx="365760" cy="251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E1</a:t>
          </a:r>
          <a:endParaRPr lang="el-GR" sz="1100"/>
        </a:p>
      </cdr:txBody>
    </cdr:sp>
  </cdr:relSizeAnchor>
  <cdr:relSizeAnchor xmlns:cdr="http://schemas.openxmlformats.org/drawingml/2006/chartDrawing">
    <cdr:from>
      <cdr:x>0.43167</cdr:x>
      <cdr:y>0.58704</cdr:y>
    </cdr:from>
    <cdr:to>
      <cdr:x>0.51167</cdr:x>
      <cdr:y>0.6787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CB9AC27-6BC7-4D58-80AC-7313F805649D}"/>
            </a:ext>
          </a:extLst>
        </cdr:cNvPr>
        <cdr:cNvSpPr txBox="1"/>
      </cdr:nvSpPr>
      <cdr:spPr>
        <a:xfrm xmlns:a="http://schemas.openxmlformats.org/drawingml/2006/main">
          <a:off x="1973580" y="1610360"/>
          <a:ext cx="365760" cy="251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E2</a:t>
          </a:r>
          <a:endParaRPr lang="el-GR" sz="1100"/>
        </a:p>
      </cdr:txBody>
    </cdr:sp>
  </cdr:relSizeAnchor>
  <cdr:relSizeAnchor xmlns:cdr="http://schemas.openxmlformats.org/drawingml/2006/chartDrawing">
    <cdr:from>
      <cdr:x>0.62833</cdr:x>
      <cdr:y>0.53148</cdr:y>
    </cdr:from>
    <cdr:to>
      <cdr:x>0.70833</cdr:x>
      <cdr:y>0.62315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0CFD419F-8273-475B-9770-303C53BD0BFE}"/>
            </a:ext>
          </a:extLst>
        </cdr:cNvPr>
        <cdr:cNvSpPr txBox="1"/>
      </cdr:nvSpPr>
      <cdr:spPr>
        <a:xfrm xmlns:a="http://schemas.openxmlformats.org/drawingml/2006/main">
          <a:off x="2872740" y="1457960"/>
          <a:ext cx="365760" cy="251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E3</a:t>
          </a:r>
          <a:endParaRPr lang="el-GR" sz="1100"/>
        </a:p>
      </cdr:txBody>
    </cdr:sp>
  </cdr:relSizeAnchor>
  <cdr:relSizeAnchor xmlns:cdr="http://schemas.openxmlformats.org/drawingml/2006/chartDrawing">
    <cdr:from>
      <cdr:x>0.825</cdr:x>
      <cdr:y>0.47593</cdr:y>
    </cdr:from>
    <cdr:to>
      <cdr:x>0.905</cdr:x>
      <cdr:y>0.56759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1E60BC29-AE61-434A-97EB-F41D57310010}"/>
            </a:ext>
          </a:extLst>
        </cdr:cNvPr>
        <cdr:cNvSpPr txBox="1"/>
      </cdr:nvSpPr>
      <cdr:spPr>
        <a:xfrm xmlns:a="http://schemas.openxmlformats.org/drawingml/2006/main">
          <a:off x="3771900" y="1305560"/>
          <a:ext cx="365760" cy="251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E4</a:t>
          </a:r>
          <a:endParaRPr lang="el-GR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0</xdr:row>
      <xdr:rowOff>152399</xdr:rowOff>
    </xdr:from>
    <xdr:to>
      <xdr:col>13</xdr:col>
      <xdr:colOff>119062</xdr:colOff>
      <xdr:row>12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ABF26B-884F-4FBB-A68C-F45CE959E2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14288</xdr:colOff>
      <xdr:row>7</xdr:row>
      <xdr:rowOff>80962</xdr:rowOff>
    </xdr:from>
    <xdr:ext cx="325025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ADD02FB-6F18-4296-8F53-7EB990F6FA1A}"/>
            </a:ext>
          </a:extLst>
        </xdr:cNvPr>
        <xdr:cNvSpPr txBox="1"/>
      </xdr:nvSpPr>
      <xdr:spPr>
        <a:xfrm>
          <a:off x="4657726" y="1347787"/>
          <a:ext cx="325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E1</a:t>
          </a:r>
          <a:endParaRPr lang="el-GR" sz="1100"/>
        </a:p>
      </xdr:txBody>
    </xdr:sp>
    <xdr:clientData/>
  </xdr:oneCellAnchor>
  <xdr:oneCellAnchor>
    <xdr:from>
      <xdr:col>9</xdr:col>
      <xdr:colOff>61913</xdr:colOff>
      <xdr:row>4</xdr:row>
      <xdr:rowOff>80962</xdr:rowOff>
    </xdr:from>
    <xdr:ext cx="325025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2B6E84-2A49-4AB3-8B81-CAD71EC18668}"/>
            </a:ext>
          </a:extLst>
        </xdr:cNvPr>
        <xdr:cNvSpPr txBox="1"/>
      </xdr:nvSpPr>
      <xdr:spPr>
        <a:xfrm>
          <a:off x="5314951" y="804862"/>
          <a:ext cx="325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E2</a:t>
          </a:r>
          <a:endParaRPr lang="el-GR" sz="1100"/>
        </a:p>
      </xdr:txBody>
    </xdr:sp>
    <xdr:clientData/>
  </xdr:oneCellAnchor>
  <xdr:oneCellAnchor>
    <xdr:from>
      <xdr:col>10</xdr:col>
      <xdr:colOff>319088</xdr:colOff>
      <xdr:row>3</xdr:row>
      <xdr:rowOff>138112</xdr:rowOff>
    </xdr:from>
    <xdr:ext cx="325025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A82221A-2DEA-46CE-9300-542878035275}"/>
            </a:ext>
          </a:extLst>
        </xdr:cNvPr>
        <xdr:cNvSpPr txBox="1"/>
      </xdr:nvSpPr>
      <xdr:spPr>
        <a:xfrm>
          <a:off x="6181726" y="681037"/>
          <a:ext cx="325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E3</a:t>
          </a:r>
          <a:endParaRPr lang="el-GR" sz="1100"/>
        </a:p>
      </xdr:txBody>
    </xdr:sp>
    <xdr:clientData/>
  </xdr:oneCellAnchor>
  <xdr:oneCellAnchor>
    <xdr:from>
      <xdr:col>11</xdr:col>
      <xdr:colOff>280988</xdr:colOff>
      <xdr:row>3</xdr:row>
      <xdr:rowOff>157162</xdr:rowOff>
    </xdr:from>
    <xdr:ext cx="325025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9DF3E5F-11BB-48D6-A378-757A26E4D7E5}"/>
            </a:ext>
          </a:extLst>
        </xdr:cNvPr>
        <xdr:cNvSpPr txBox="1"/>
      </xdr:nvSpPr>
      <xdr:spPr>
        <a:xfrm>
          <a:off x="6753226" y="700087"/>
          <a:ext cx="325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E4</a:t>
          </a:r>
          <a:endParaRPr lang="el-GR" sz="1100"/>
        </a:p>
      </xdr:txBody>
    </xdr:sp>
    <xdr:clientData/>
  </xdr:oneCellAnchor>
  <xdr:twoCellAnchor>
    <xdr:from>
      <xdr:col>8</xdr:col>
      <xdr:colOff>304800</xdr:colOff>
      <xdr:row>5</xdr:row>
      <xdr:rowOff>57149</xdr:rowOff>
    </xdr:from>
    <xdr:to>
      <xdr:col>8</xdr:col>
      <xdr:colOff>314325</xdr:colOff>
      <xdr:row>9</xdr:row>
      <xdr:rowOff>123824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33CAF2C1-2E74-4025-843F-F86583F0F775}"/>
            </a:ext>
          </a:extLst>
        </xdr:cNvPr>
        <xdr:cNvCxnSpPr/>
      </xdr:nvCxnSpPr>
      <xdr:spPr>
        <a:xfrm flipH="1">
          <a:off x="4948238" y="962024"/>
          <a:ext cx="9525" cy="809625"/>
        </a:xfrm>
        <a:prstGeom prst="line">
          <a:avLst/>
        </a:prstGeom>
        <a:ln w="34925"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495300</xdr:colOff>
      <xdr:row>8</xdr:row>
      <xdr:rowOff>104774</xdr:rowOff>
    </xdr:from>
    <xdr:to>
      <xdr:col>7</xdr:col>
      <xdr:colOff>495301</xdr:colOff>
      <xdr:row>9</xdr:row>
      <xdr:rowOff>123824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D51D77B9-312A-47FE-A9FA-B87A54FECB8F}"/>
            </a:ext>
          </a:extLst>
        </xdr:cNvPr>
        <xdr:cNvCxnSpPr/>
      </xdr:nvCxnSpPr>
      <xdr:spPr>
        <a:xfrm flipH="1">
          <a:off x="4529138" y="1562099"/>
          <a:ext cx="1" cy="209550"/>
        </a:xfrm>
        <a:prstGeom prst="line">
          <a:avLst/>
        </a:prstGeom>
        <a:ln w="34925"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485775</xdr:colOff>
      <xdr:row>9</xdr:row>
      <xdr:rowOff>104774</xdr:rowOff>
    </xdr:from>
    <xdr:to>
      <xdr:col>8</xdr:col>
      <xdr:colOff>304800</xdr:colOff>
      <xdr:row>9</xdr:row>
      <xdr:rowOff>109536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12CA6090-80C5-4946-ACC0-61391B639793}"/>
            </a:ext>
          </a:extLst>
        </xdr:cNvPr>
        <xdr:cNvCxnSpPr/>
      </xdr:nvCxnSpPr>
      <xdr:spPr>
        <a:xfrm flipV="1">
          <a:off x="4519613" y="1752599"/>
          <a:ext cx="428625" cy="4762"/>
        </a:xfrm>
        <a:prstGeom prst="line">
          <a:avLst/>
        </a:prstGeom>
        <a:ln w="38100"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71438</xdr:colOff>
      <xdr:row>2</xdr:row>
      <xdr:rowOff>133349</xdr:rowOff>
    </xdr:from>
    <xdr:to>
      <xdr:col>10</xdr:col>
      <xdr:colOff>80963</xdr:colOff>
      <xdr:row>9</xdr:row>
      <xdr:rowOff>133349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38DA5F17-51F3-40CD-B8AA-1763104258C1}"/>
            </a:ext>
          </a:extLst>
        </xdr:cNvPr>
        <xdr:cNvCxnSpPr/>
      </xdr:nvCxnSpPr>
      <xdr:spPr>
        <a:xfrm flipH="1">
          <a:off x="5934076" y="495299"/>
          <a:ext cx="9525" cy="1285875"/>
        </a:xfrm>
        <a:prstGeom prst="line">
          <a:avLst/>
        </a:prstGeom>
        <a:ln w="349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295274</xdr:colOff>
      <xdr:row>9</xdr:row>
      <xdr:rowOff>109536</xdr:rowOff>
    </xdr:from>
    <xdr:to>
      <xdr:col>10</xdr:col>
      <xdr:colOff>95250</xdr:colOff>
      <xdr:row>9</xdr:row>
      <xdr:rowOff>109536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1A6328E-E404-45CD-9D94-4985BDB06535}"/>
            </a:ext>
          </a:extLst>
        </xdr:cNvPr>
        <xdr:cNvCxnSpPr/>
      </xdr:nvCxnSpPr>
      <xdr:spPr>
        <a:xfrm>
          <a:off x="4938712" y="1757361"/>
          <a:ext cx="1019176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242890</xdr:colOff>
      <xdr:row>2</xdr:row>
      <xdr:rowOff>104774</xdr:rowOff>
    </xdr:from>
    <xdr:to>
      <xdr:col>11</xdr:col>
      <xdr:colOff>252415</xdr:colOff>
      <xdr:row>9</xdr:row>
      <xdr:rowOff>104774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213996D5-A680-409F-B69E-9F2F5720D408}"/>
            </a:ext>
          </a:extLst>
        </xdr:cNvPr>
        <xdr:cNvCxnSpPr/>
      </xdr:nvCxnSpPr>
      <xdr:spPr>
        <a:xfrm flipH="1">
          <a:off x="6715128" y="466724"/>
          <a:ext cx="9525" cy="1285875"/>
        </a:xfrm>
        <a:prstGeom prst="line">
          <a:avLst/>
        </a:prstGeom>
        <a:ln w="34925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</xdr:colOff>
      <xdr:row>9</xdr:row>
      <xdr:rowOff>109536</xdr:rowOff>
    </xdr:from>
    <xdr:to>
      <xdr:col>11</xdr:col>
      <xdr:colOff>242888</xdr:colOff>
      <xdr:row>9</xdr:row>
      <xdr:rowOff>119062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9C1EABC8-31EC-45CF-BC66-05F1E85696E7}"/>
            </a:ext>
          </a:extLst>
        </xdr:cNvPr>
        <xdr:cNvCxnSpPr/>
      </xdr:nvCxnSpPr>
      <xdr:spPr>
        <a:xfrm flipV="1">
          <a:off x="5938838" y="1757361"/>
          <a:ext cx="776288" cy="9526"/>
        </a:xfrm>
        <a:prstGeom prst="line">
          <a:avLst/>
        </a:prstGeom>
        <a:ln w="381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71440</xdr:colOff>
      <xdr:row>2</xdr:row>
      <xdr:rowOff>71436</xdr:rowOff>
    </xdr:from>
    <xdr:to>
      <xdr:col>12</xdr:col>
      <xdr:colOff>80965</xdr:colOff>
      <xdr:row>9</xdr:row>
      <xdr:rowOff>71436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DB1E4F8D-3856-468B-9260-B250511232B5}"/>
            </a:ext>
          </a:extLst>
        </xdr:cNvPr>
        <xdr:cNvCxnSpPr/>
      </xdr:nvCxnSpPr>
      <xdr:spPr>
        <a:xfrm flipH="1">
          <a:off x="7153278" y="433386"/>
          <a:ext cx="9525" cy="1285875"/>
        </a:xfrm>
        <a:prstGeom prst="line">
          <a:avLst/>
        </a:prstGeom>
        <a:ln w="34925">
          <a:solidFill>
            <a:schemeClr val="tx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242888</xdr:colOff>
      <xdr:row>9</xdr:row>
      <xdr:rowOff>100013</xdr:rowOff>
    </xdr:from>
    <xdr:to>
      <xdr:col>12</xdr:col>
      <xdr:colOff>90487</xdr:colOff>
      <xdr:row>9</xdr:row>
      <xdr:rowOff>114299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8F7F6783-5D2B-4A28-AA46-6DE7BFF65830}"/>
            </a:ext>
          </a:extLst>
        </xdr:cNvPr>
        <xdr:cNvCxnSpPr/>
      </xdr:nvCxnSpPr>
      <xdr:spPr>
        <a:xfrm flipV="1">
          <a:off x="6715126" y="1747838"/>
          <a:ext cx="457199" cy="14286"/>
        </a:xfrm>
        <a:prstGeom prst="line">
          <a:avLst/>
        </a:prstGeom>
        <a:ln w="38100">
          <a:solidFill>
            <a:schemeClr val="tx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BCCF1-03BE-4305-914A-BB46E6197F98}">
  <dimension ref="B1:L12"/>
  <sheetViews>
    <sheetView zoomScale="150" zoomScaleNormal="150" workbookViewId="0">
      <selection activeCell="C17" sqref="C17"/>
    </sheetView>
  </sheetViews>
  <sheetFormatPr defaultRowHeight="14.4" x14ac:dyDescent="0.3"/>
  <cols>
    <col min="3" max="3" width="8.88671875" style="7"/>
    <col min="5" max="5" width="13.21875" bestFit="1" customWidth="1"/>
    <col min="6" max="6" width="8.88671875" style="3"/>
    <col min="7" max="7" width="15.77734375" style="3" bestFit="1" customWidth="1"/>
    <col min="8" max="11" width="8.88671875" style="3"/>
  </cols>
  <sheetData>
    <row r="1" spans="2:12" ht="15" thickBot="1" x14ac:dyDescent="0.35">
      <c r="D1" s="1" t="s">
        <v>2</v>
      </c>
      <c r="E1" s="1">
        <v>1</v>
      </c>
    </row>
    <row r="2" spans="2:12" ht="15" thickBot="1" x14ac:dyDescent="0.35">
      <c r="D2" s="1" t="s">
        <v>3</v>
      </c>
      <c r="E2" s="1">
        <v>2</v>
      </c>
      <c r="G2" s="9" t="s">
        <v>7</v>
      </c>
      <c r="H2" s="19">
        <f>(2^3-2^2+2)-(1^3-1^2+1)</f>
        <v>5</v>
      </c>
      <c r="I2" s="27" t="s">
        <v>16</v>
      </c>
      <c r="J2" s="26"/>
      <c r="K2" s="26"/>
      <c r="L2" s="26"/>
    </row>
    <row r="3" spans="2:12" ht="15" thickBot="1" x14ac:dyDescent="0.35">
      <c r="D3" s="1" t="s">
        <v>4</v>
      </c>
      <c r="E3" s="1">
        <v>0.25</v>
      </c>
      <c r="G3" s="13" t="s">
        <v>18</v>
      </c>
      <c r="H3" s="20">
        <f>EXP(2)-EXP(1)</f>
        <v>4.6707742704716058</v>
      </c>
      <c r="I3" s="27" t="s">
        <v>16</v>
      </c>
      <c r="J3" s="26"/>
      <c r="K3" s="26"/>
      <c r="L3" s="26"/>
    </row>
    <row r="4" spans="2:12" ht="15" thickBot="1" x14ac:dyDescent="0.35"/>
    <row r="5" spans="2:12" x14ac:dyDescent="0.3">
      <c r="B5" s="3" t="s">
        <v>15</v>
      </c>
      <c r="C5" s="12" t="s">
        <v>17</v>
      </c>
      <c r="D5" s="11" t="s">
        <v>0</v>
      </c>
      <c r="E5" s="12" t="s">
        <v>1</v>
      </c>
      <c r="F5" s="3" t="s">
        <v>15</v>
      </c>
      <c r="G5" s="8"/>
      <c r="I5" s="8"/>
      <c r="J5" s="4"/>
      <c r="K5" s="4"/>
    </row>
    <row r="6" spans="2:12" x14ac:dyDescent="0.3">
      <c r="C6" s="14">
        <f>EXP(D6)</f>
        <v>2.7182818284590451</v>
      </c>
      <c r="D6" s="11">
        <f>E1</f>
        <v>1</v>
      </c>
      <c r="E6" s="14">
        <f>3*D6^2-2*D6+1</f>
        <v>2</v>
      </c>
      <c r="F6" s="16"/>
      <c r="I6" s="5"/>
      <c r="J6" s="6"/>
      <c r="K6" s="6"/>
    </row>
    <row r="7" spans="2:12" x14ac:dyDescent="0.3">
      <c r="B7" s="17">
        <f>((C6+C7)*$E$3)/2</f>
        <v>0.77607809824011076</v>
      </c>
      <c r="C7" s="14">
        <f t="shared" ref="C7:C10" si="0">EXP(D7)</f>
        <v>3.4903429574618414</v>
      </c>
      <c r="D7" s="11">
        <f>D6+$E$3</f>
        <v>1.25</v>
      </c>
      <c r="E7" s="14">
        <f t="shared" ref="E7:E10" si="1">3*D7^2-2*D7+1</f>
        <v>3.1875</v>
      </c>
      <c r="F7" s="16">
        <f>((E6+E7)*$E$3)/2</f>
        <v>0.6484375</v>
      </c>
      <c r="G7" s="5" t="s">
        <v>8</v>
      </c>
      <c r="I7" s="5"/>
      <c r="K7" s="5"/>
    </row>
    <row r="8" spans="2:12" x14ac:dyDescent="0.3">
      <c r="B8" s="17">
        <f t="shared" ref="B8:B10" si="2">((C7+C8)*$E$3)/2</f>
        <v>0.99650400347498824</v>
      </c>
      <c r="C8" s="14">
        <f t="shared" si="0"/>
        <v>4.4816890703380645</v>
      </c>
      <c r="D8" s="11">
        <f t="shared" ref="D8:D10" si="3">D7+$E$3</f>
        <v>1.5</v>
      </c>
      <c r="E8" s="14">
        <f t="shared" si="1"/>
        <v>4.75</v>
      </c>
      <c r="F8" s="16">
        <f t="shared" ref="F8:F10" si="4">((E7+E8)*$E$3)/2</f>
        <v>0.9921875</v>
      </c>
      <c r="G8" s="5" t="s">
        <v>9</v>
      </c>
      <c r="I8" s="5"/>
      <c r="K8" s="5"/>
    </row>
    <row r="9" spans="2:12" x14ac:dyDescent="0.3">
      <c r="B9" s="17">
        <f t="shared" si="2"/>
        <v>1.2795364682929744</v>
      </c>
      <c r="C9" s="14">
        <f t="shared" si="0"/>
        <v>5.7546026760057307</v>
      </c>
      <c r="D9" s="11">
        <f t="shared" si="3"/>
        <v>1.75</v>
      </c>
      <c r="E9" s="14">
        <f t="shared" si="1"/>
        <v>6.6875</v>
      </c>
      <c r="F9" s="16">
        <f t="shared" si="4"/>
        <v>1.4296875</v>
      </c>
      <c r="G9" s="5" t="s">
        <v>10</v>
      </c>
      <c r="I9" s="5"/>
      <c r="K9" s="5"/>
    </row>
    <row r="10" spans="2:12" ht="15" thickBot="1" x14ac:dyDescent="0.35">
      <c r="B10" s="17">
        <f t="shared" si="2"/>
        <v>1.6429573468670475</v>
      </c>
      <c r="C10" s="15">
        <f t="shared" si="0"/>
        <v>7.3890560989306504</v>
      </c>
      <c r="D10" s="11">
        <f t="shared" si="3"/>
        <v>2</v>
      </c>
      <c r="E10" s="15">
        <f t="shared" si="1"/>
        <v>9</v>
      </c>
      <c r="F10" s="16">
        <f t="shared" si="4"/>
        <v>1.9609375</v>
      </c>
      <c r="G10" s="5" t="s">
        <v>11</v>
      </c>
    </row>
    <row r="11" spans="2:12" ht="15" thickBot="1" x14ac:dyDescent="0.35">
      <c r="B11" s="23">
        <f>SUM(B7:B10)</f>
        <v>4.6950759168751208</v>
      </c>
      <c r="C11" s="25" t="s">
        <v>12</v>
      </c>
      <c r="D11" s="24"/>
      <c r="E11" s="22"/>
      <c r="F11" s="18">
        <f>SUM(F7:F10)</f>
        <v>5.03125</v>
      </c>
    </row>
    <row r="12" spans="2:12" ht="15" thickBot="1" x14ac:dyDescent="0.35">
      <c r="B12" s="10">
        <f>ABS((B11-H3)/H3)</f>
        <v>5.2029160469493933E-3</v>
      </c>
      <c r="C12" s="25" t="s">
        <v>13</v>
      </c>
      <c r="D12" s="21"/>
      <c r="E12" s="22"/>
      <c r="F12" s="10">
        <f>ABS((F11-H2)/H2)</f>
        <v>6.2500000000000003E-3</v>
      </c>
    </row>
  </sheetData>
  <mergeCells count="5">
    <mergeCell ref="I2:L2"/>
    <mergeCell ref="I3:L3"/>
    <mergeCell ref="J5:K5"/>
    <mergeCell ref="C11:E11"/>
    <mergeCell ref="C12:E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FA9BD-FF24-4570-8DC6-8906CF928114}">
  <dimension ref="B3:G9"/>
  <sheetViews>
    <sheetView tabSelected="1" zoomScale="160" zoomScaleNormal="160" workbookViewId="0">
      <selection activeCell="C7" sqref="C7"/>
    </sheetView>
  </sheetViews>
  <sheetFormatPr defaultRowHeight="14.4" x14ac:dyDescent="0.3"/>
  <cols>
    <col min="3" max="3" width="12" bestFit="1" customWidth="1"/>
    <col min="4" max="4" width="2.33203125" customWidth="1"/>
    <col min="6" max="6" width="8.88671875" style="28"/>
    <col min="7" max="7" width="8.88671875" style="3"/>
  </cols>
  <sheetData>
    <row r="3" spans="2:6" x14ac:dyDescent="0.3">
      <c r="B3" t="s">
        <v>0</v>
      </c>
      <c r="C3" t="s">
        <v>5</v>
      </c>
      <c r="E3" t="s">
        <v>6</v>
      </c>
      <c r="F3" s="28" t="s">
        <v>14</v>
      </c>
    </row>
    <row r="4" spans="2:6" x14ac:dyDescent="0.3">
      <c r="B4">
        <v>0</v>
      </c>
      <c r="C4" s="2">
        <v>2.7</v>
      </c>
      <c r="F4" s="29"/>
    </row>
    <row r="5" spans="2:6" x14ac:dyDescent="0.3">
      <c r="B5">
        <v>2</v>
      </c>
      <c r="C5" s="2">
        <v>11.02</v>
      </c>
      <c r="E5">
        <f t="shared" ref="E5:E8" si="0">B5-B4</f>
        <v>2</v>
      </c>
      <c r="F5" s="32">
        <f>((C5+C4)*E5)/2</f>
        <v>13.719999999999999</v>
      </c>
    </row>
    <row r="6" spans="2:6" x14ac:dyDescent="0.3">
      <c r="B6">
        <v>6.5</v>
      </c>
      <c r="C6" s="2">
        <v>17.600000000000001</v>
      </c>
      <c r="E6">
        <f t="shared" si="0"/>
        <v>4.5</v>
      </c>
      <c r="F6" s="33">
        <f t="shared" ref="F6:F8" si="1">((C6+C5)*E6)/2</f>
        <v>64.394999999999996</v>
      </c>
    </row>
    <row r="7" spans="2:6" x14ac:dyDescent="0.3">
      <c r="B7">
        <v>10</v>
      </c>
      <c r="C7" s="2">
        <v>17.95</v>
      </c>
      <c r="E7">
        <f t="shared" si="0"/>
        <v>3.5</v>
      </c>
      <c r="F7" s="34">
        <f t="shared" si="1"/>
        <v>62.212499999999991</v>
      </c>
    </row>
    <row r="8" spans="2:6" ht="15" thickBot="1" x14ac:dyDescent="0.35">
      <c r="B8">
        <v>12</v>
      </c>
      <c r="C8" s="2">
        <v>18.05</v>
      </c>
      <c r="E8">
        <f t="shared" si="0"/>
        <v>2</v>
      </c>
      <c r="F8" s="29">
        <f t="shared" si="1"/>
        <v>36</v>
      </c>
    </row>
    <row r="9" spans="2:6" ht="15" thickBot="1" x14ac:dyDescent="0.35">
      <c r="E9" s="30" t="s">
        <v>19</v>
      </c>
      <c r="F9" s="31">
        <f>SUM(F5:F8)</f>
        <v>176.32749999999999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function_derivative</vt:lpstr>
      <vt:lpstr>data_derivative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coutelieris</dc:creator>
  <cp:lastModifiedBy>frank coutelieris</cp:lastModifiedBy>
  <dcterms:created xsi:type="dcterms:W3CDTF">2020-03-26T17:00:16Z</dcterms:created>
  <dcterms:modified xsi:type="dcterms:W3CDTF">2020-03-28T10:50:36Z</dcterms:modified>
</cp:coreProperties>
</file>