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70ab324dd09032/Desktop/sss12/sfb_covid/NUM_ANAL/"/>
    </mc:Choice>
  </mc:AlternateContent>
  <xr:revisionPtr revIDLastSave="0" documentId="8_{793DC88B-F07C-4444-9174-6F83FA982175}" xr6:coauthVersionLast="45" xr6:coauthVersionMax="45" xr10:uidLastSave="{00000000-0000-0000-0000-000000000000}"/>
  <bookViews>
    <workbookView xWindow="-108" yWindow="-108" windowWidth="23256" windowHeight="12576" activeTab="1" xr2:uid="{0AD793F2-3A23-4C67-9738-104E2CD0A7F5}"/>
  </bookViews>
  <sheets>
    <sheet name="EULER" sheetId="1" r:id="rId1"/>
    <sheet name="RK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5" i="2"/>
  <c r="C7" i="2"/>
  <c r="B7" i="2"/>
  <c r="A7" i="2"/>
  <c r="A8" i="2" s="1"/>
  <c r="G6" i="2"/>
  <c r="H6" i="2" s="1"/>
  <c r="C7" i="1"/>
  <c r="C8" i="1" s="1"/>
  <c r="C9" i="1" s="1"/>
  <c r="C10" i="1" s="1"/>
  <c r="C11" i="1" s="1"/>
  <c r="C12" i="1" s="1"/>
  <c r="B7" i="1"/>
  <c r="B8" i="1" s="1"/>
  <c r="B9" i="1" s="1"/>
  <c r="B10" i="1" s="1"/>
  <c r="B11" i="1" s="1"/>
  <c r="B12" i="1" s="1"/>
  <c r="E6" i="1"/>
  <c r="D6" i="1"/>
  <c r="D7" i="2" l="1"/>
  <c r="E7" i="2" s="1"/>
  <c r="F7" i="2" s="1"/>
  <c r="A9" i="2"/>
  <c r="G8" i="2"/>
  <c r="G7" i="2"/>
  <c r="B13" i="1"/>
  <c r="D12" i="1"/>
  <c r="E12" i="1"/>
  <c r="C13" i="1"/>
  <c r="C14" i="1" s="1"/>
  <c r="C15" i="1" s="1"/>
  <c r="D7" i="1"/>
  <c r="E7" i="1" s="1"/>
  <c r="D8" i="1"/>
  <c r="E8" i="1" s="1"/>
  <c r="D11" i="1"/>
  <c r="E11" i="1" s="1"/>
  <c r="D10" i="1"/>
  <c r="E10" i="1" s="1"/>
  <c r="D9" i="1"/>
  <c r="E9" i="1" s="1"/>
  <c r="B8" i="2" l="1"/>
  <c r="C8" i="2" s="1"/>
  <c r="D8" i="2" s="1"/>
  <c r="E8" i="2" s="1"/>
  <c r="H7" i="2"/>
  <c r="A10" i="2"/>
  <c r="G9" i="2"/>
  <c r="B14" i="1"/>
  <c r="D13" i="1"/>
  <c r="E13" i="1" s="1"/>
  <c r="C16" i="1"/>
  <c r="F8" i="2" l="1"/>
  <c r="A11" i="2"/>
  <c r="G10" i="2"/>
  <c r="B15" i="1"/>
  <c r="D14" i="1"/>
  <c r="E14" i="1" s="1"/>
  <c r="B9" i="2" l="1"/>
  <c r="C9" i="2" s="1"/>
  <c r="D9" i="2" s="1"/>
  <c r="E9" i="2" s="1"/>
  <c r="H8" i="2"/>
  <c r="A12" i="2"/>
  <c r="G11" i="2"/>
  <c r="B16" i="1"/>
  <c r="D16" i="1" s="1"/>
  <c r="E16" i="1" s="1"/>
  <c r="D15" i="1"/>
  <c r="E15" i="1" s="1"/>
  <c r="F9" i="2" l="1"/>
  <c r="H9" i="2" s="1"/>
  <c r="A13" i="2"/>
  <c r="G12" i="2"/>
  <c r="B10" i="2" l="1"/>
  <c r="C10" i="2"/>
  <c r="D10" i="2" s="1"/>
  <c r="E10" i="2" s="1"/>
  <c r="A14" i="2"/>
  <c r="G13" i="2"/>
  <c r="F10" i="2" l="1"/>
  <c r="H10" i="2" s="1"/>
  <c r="A15" i="2"/>
  <c r="G14" i="2"/>
  <c r="B11" i="2" l="1"/>
  <c r="C11" i="2"/>
  <c r="D11" i="2" s="1"/>
  <c r="E11" i="2" s="1"/>
  <c r="A16" i="2"/>
  <c r="G16" i="2" s="1"/>
  <c r="G15" i="2"/>
  <c r="F11" i="2" l="1"/>
  <c r="B12" i="2" l="1"/>
  <c r="H11" i="2"/>
  <c r="F12" i="2" l="1"/>
  <c r="B13" i="2" s="1"/>
  <c r="C12" i="2"/>
  <c r="D12" i="2" s="1"/>
  <c r="E12" i="2" s="1"/>
  <c r="H12" i="2" l="1"/>
  <c r="C13" i="2"/>
  <c r="D13" i="2" s="1"/>
  <c r="E13" i="2" s="1"/>
  <c r="F13" i="2"/>
  <c r="B14" i="2" l="1"/>
  <c r="H13" i="2"/>
  <c r="C14" i="2" l="1"/>
  <c r="D14" i="2" s="1"/>
  <c r="E14" i="2" s="1"/>
  <c r="F14" i="2" l="1"/>
  <c r="B15" i="2" l="1"/>
  <c r="C15" i="2" s="1"/>
  <c r="D15" i="2" s="1"/>
  <c r="E15" i="2" s="1"/>
  <c r="H14" i="2"/>
  <c r="F15" i="2" l="1"/>
  <c r="B16" i="2" l="1"/>
  <c r="C16" i="2" s="1"/>
  <c r="D16" i="2" s="1"/>
  <c r="E16" i="2" s="1"/>
  <c r="H15" i="2"/>
  <c r="F16" i="2" l="1"/>
  <c r="H16" i="2" s="1"/>
</calcChain>
</file>

<file path=xl/sharedStrings.xml><?xml version="1.0" encoding="utf-8"?>
<sst xmlns="http://schemas.openxmlformats.org/spreadsheetml/2006/main" count="36" uniqueCount="25">
  <si>
    <t>0&lt;X&lt;0,5</t>
  </si>
  <si>
    <t>y(0)=1</t>
  </si>
  <si>
    <t>y'=y^2</t>
  </si>
  <si>
    <t>Y(i+1)=Y(i)+h*f(x,y)</t>
  </si>
  <si>
    <t>Euler</t>
  </si>
  <si>
    <t>Y(i+1)=Y(i)+h*y^2</t>
  </si>
  <si>
    <t>X</t>
  </si>
  <si>
    <t>Y_Euler</t>
  </si>
  <si>
    <t>Y_analytic</t>
  </si>
  <si>
    <t>y=-1/(x-1)</t>
  </si>
  <si>
    <t>Error</t>
  </si>
  <si>
    <t>SDE</t>
  </si>
  <si>
    <t>IC</t>
  </si>
  <si>
    <t>INTERVAL</t>
  </si>
  <si>
    <t>h</t>
  </si>
  <si>
    <t>Y_RK4</t>
  </si>
  <si>
    <t>K1</t>
  </si>
  <si>
    <t>K2</t>
  </si>
  <si>
    <t>K3</t>
  </si>
  <si>
    <t>K4</t>
  </si>
  <si>
    <t>RK4</t>
  </si>
  <si>
    <t>K1=f(xi,yi)=yi^2</t>
  </si>
  <si>
    <r>
      <t>K2=f(xi+h/2,</t>
    </r>
    <r>
      <rPr>
        <sz val="11"/>
        <color rgb="FFFF0000"/>
        <rFont val="Calibri"/>
        <family val="2"/>
        <charset val="161"/>
        <scheme val="minor"/>
      </rPr>
      <t>yi+0,5*h*K1</t>
    </r>
    <r>
      <rPr>
        <sz val="11"/>
        <color theme="1"/>
        <rFont val="Calibri"/>
        <family val="2"/>
        <charset val="161"/>
        <scheme val="minor"/>
      </rPr>
      <t>)=(</t>
    </r>
    <r>
      <rPr>
        <sz val="11"/>
        <color rgb="FFFF0000"/>
        <rFont val="Calibri"/>
        <family val="2"/>
        <charset val="161"/>
        <scheme val="minor"/>
      </rPr>
      <t>yi+0,5*h*K1</t>
    </r>
    <r>
      <rPr>
        <sz val="11"/>
        <color theme="1"/>
        <rFont val="Calibri"/>
        <family val="2"/>
        <charset val="161"/>
        <scheme val="minor"/>
      </rPr>
      <t>)^2</t>
    </r>
  </si>
  <si>
    <t>…</t>
  </si>
  <si>
    <t>Y(i+1)=Y(i)=(h/6)(K1+2K2+2K3+K4)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</si>
</sst>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5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B0F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10" fontId="0" fillId="0" borderId="0" xfId="0" applyNumberFormat="1"/>
    <xf numFmtId="0" fontId="2" fillId="4" borderId="0" xfId="0" applyFont="1" applyFill="1"/>
    <xf numFmtId="0" fontId="1" fillId="0" borderId="0" xfId="0" applyFont="1" applyAlignment="1">
      <alignment horizontal="left"/>
    </xf>
    <xf numFmtId="164" fontId="0" fillId="0" borderId="0" xfId="0" applyNumberFormat="1"/>
    <xf numFmtId="0" fontId="0" fillId="0" borderId="0" xfId="0" applyFill="1"/>
    <xf numFmtId="0" fontId="4" fillId="0" borderId="0" xfId="0" applyFont="1" applyFill="1"/>
    <xf numFmtId="0" fontId="3" fillId="2" borderId="2" xfId="0" applyFont="1" applyFill="1" applyBorder="1"/>
    <xf numFmtId="0" fontId="3" fillId="2" borderId="3" xfId="0" applyFont="1" applyFill="1" applyBorder="1"/>
    <xf numFmtId="0" fontId="0" fillId="3" borderId="4" xfId="0" applyFill="1" applyBorder="1"/>
    <xf numFmtId="0" fontId="3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Analytical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EULER!$B$6:$B$16</c:f>
              <c:numCache>
                <c:formatCode>General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</c:numCache>
            </c:numRef>
          </c:xVal>
          <c:yVal>
            <c:numRef>
              <c:f>EULER!$D$6:$D$16</c:f>
              <c:numCache>
                <c:formatCode>General</c:formatCode>
                <c:ptCount val="11"/>
                <c:pt idx="0">
                  <c:v>1</c:v>
                </c:pt>
                <c:pt idx="1">
                  <c:v>1.0526315789473684</c:v>
                </c:pt>
                <c:pt idx="2">
                  <c:v>1.1111111111111112</c:v>
                </c:pt>
                <c:pt idx="3">
                  <c:v>1.1764705882352942</c:v>
                </c:pt>
                <c:pt idx="4">
                  <c:v>1.25</c:v>
                </c:pt>
                <c:pt idx="5">
                  <c:v>1.3333333333333333</c:v>
                </c:pt>
                <c:pt idx="6">
                  <c:v>1.4285714285714286</c:v>
                </c:pt>
                <c:pt idx="7">
                  <c:v>1.5384615384615383</c:v>
                </c:pt>
                <c:pt idx="8">
                  <c:v>1.6666666666666665</c:v>
                </c:pt>
                <c:pt idx="9">
                  <c:v>1.8181818181818181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F6-4EA2-B599-583C0604F2E6}"/>
            </c:ext>
          </c:extLst>
        </c:ser>
        <c:ser>
          <c:idx val="1"/>
          <c:order val="1"/>
          <c:tx>
            <c:v>Euler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EULER!$B$6:$B$16</c:f>
              <c:numCache>
                <c:formatCode>General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</c:numCache>
            </c:numRef>
          </c:xVal>
          <c:yVal>
            <c:numRef>
              <c:f>EULER!$C$6:$C$16</c:f>
              <c:numCache>
                <c:formatCode>General</c:formatCode>
                <c:ptCount val="11"/>
                <c:pt idx="0">
                  <c:v>1</c:v>
                </c:pt>
                <c:pt idx="1">
                  <c:v>1.05</c:v>
                </c:pt>
                <c:pt idx="2">
                  <c:v>1.1051250000000001</c:v>
                </c:pt>
                <c:pt idx="3">
                  <c:v>1.1661900632812501</c:v>
                </c:pt>
                <c:pt idx="4">
                  <c:v>1.2341900264660464</c:v>
                </c:pt>
                <c:pt idx="5">
                  <c:v>1.3103512775374595</c:v>
                </c:pt>
                <c:pt idx="6">
                  <c:v>1.396202301064662</c:v>
                </c:pt>
                <c:pt idx="7">
                  <c:v>1.4936713443395748</c:v>
                </c:pt>
                <c:pt idx="8">
                  <c:v>1.6052240485846345</c:v>
                </c:pt>
                <c:pt idx="9">
                  <c:v>1.7340612608923567</c:v>
                </c:pt>
                <c:pt idx="10">
                  <c:v>1.8844096837187361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F6-4EA2-B599-583C0604F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69528"/>
        <c:axId val="312760688"/>
      </c:scatterChart>
      <c:valAx>
        <c:axId val="309869528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12760688"/>
        <c:crosses val="autoZero"/>
        <c:crossBetween val="midCat"/>
      </c:valAx>
      <c:valAx>
        <c:axId val="312760688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986952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Analytical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'RK4'!$A$6:$A$16</c:f>
              <c:numCache>
                <c:formatCode>General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</c:numCache>
            </c:numRef>
          </c:xVal>
          <c:yVal>
            <c:numRef>
              <c:f>'RK4'!$G$6:$G$16</c:f>
              <c:numCache>
                <c:formatCode>General</c:formatCode>
                <c:ptCount val="11"/>
                <c:pt idx="0">
                  <c:v>1</c:v>
                </c:pt>
                <c:pt idx="1">
                  <c:v>1.0526315789473684</c:v>
                </c:pt>
                <c:pt idx="2">
                  <c:v>1.1111111111111112</c:v>
                </c:pt>
                <c:pt idx="3">
                  <c:v>1.1764705882352942</c:v>
                </c:pt>
                <c:pt idx="4">
                  <c:v>1.25</c:v>
                </c:pt>
                <c:pt idx="5">
                  <c:v>1.3333333333333333</c:v>
                </c:pt>
                <c:pt idx="6">
                  <c:v>1.4285714285714286</c:v>
                </c:pt>
                <c:pt idx="7">
                  <c:v>1.5384615384615383</c:v>
                </c:pt>
                <c:pt idx="8">
                  <c:v>1.6666666666666665</c:v>
                </c:pt>
                <c:pt idx="9">
                  <c:v>1.8181818181818181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D1-4559-8A8B-4C613ED6659B}"/>
            </c:ext>
          </c:extLst>
        </c:ser>
        <c:ser>
          <c:idx val="1"/>
          <c:order val="1"/>
          <c:tx>
            <c:v>RK4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'RK4'!$A$6:$A$16</c:f>
              <c:numCache>
                <c:formatCode>General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</c:numCache>
            </c:numRef>
          </c:xVal>
          <c:yVal>
            <c:numRef>
              <c:f>'RK4'!$F$6:$F$16</c:f>
              <c:numCache>
                <c:formatCode>General</c:formatCode>
                <c:ptCount val="11"/>
                <c:pt idx="0">
                  <c:v>1</c:v>
                </c:pt>
                <c:pt idx="1">
                  <c:v>1.0526315630525562</c:v>
                </c:pt>
                <c:pt idx="2">
                  <c:v>1.1111110715503092</c:v>
                </c:pt>
                <c:pt idx="3">
                  <c:v>1.1764705133049236</c:v>
                </c:pt>
                <c:pt idx="4">
                  <c:v>1.2499998717575969</c:v>
                </c:pt>
                <c:pt idx="5">
                  <c:v>1.3333331236905095</c:v>
                </c:pt>
                <c:pt idx="6">
                  <c:v>1.4285710924672661</c:v>
                </c:pt>
                <c:pt idx="7">
                  <c:v>1.5384610015058258</c:v>
                </c:pt>
                <c:pt idx="8">
                  <c:v>1.666665801846702</c:v>
                </c:pt>
                <c:pt idx="9">
                  <c:v>1.8181803998383841</c:v>
                </c:pt>
                <c:pt idx="10">
                  <c:v>1.9999976077358343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D1-4559-8A8B-4C613ED6659B}"/>
            </c:ext>
          </c:extLst>
        </c:ser>
        <c:ser>
          <c:idx val="2"/>
          <c:order val="2"/>
          <c:tx>
            <c:v>Euler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'RK4'!$A$6:$A$16</c:f>
              <c:numCache>
                <c:formatCode>General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</c:numCache>
            </c:numRef>
          </c:xVal>
          <c:yVal>
            <c:numRef>
              <c:f>'RK4'!$I$6:$I$16</c:f>
              <c:numCache>
                <c:formatCode>General</c:formatCode>
                <c:ptCount val="11"/>
                <c:pt idx="0">
                  <c:v>1</c:v>
                </c:pt>
                <c:pt idx="1">
                  <c:v>1.05</c:v>
                </c:pt>
                <c:pt idx="2">
                  <c:v>1.1051250000000001</c:v>
                </c:pt>
                <c:pt idx="3">
                  <c:v>1.1661900632812501</c:v>
                </c:pt>
                <c:pt idx="4">
                  <c:v>1.2341900264660464</c:v>
                </c:pt>
                <c:pt idx="5">
                  <c:v>1.3103512775374595</c:v>
                </c:pt>
                <c:pt idx="6">
                  <c:v>1.396202301064662</c:v>
                </c:pt>
                <c:pt idx="7">
                  <c:v>1.4936713443395748</c:v>
                </c:pt>
                <c:pt idx="8">
                  <c:v>1.6052240485846345</c:v>
                </c:pt>
                <c:pt idx="9">
                  <c:v>1.7340612608923567</c:v>
                </c:pt>
                <c:pt idx="10">
                  <c:v>1.8844096837187361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D1-4559-8A8B-4C613ED66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69528"/>
        <c:axId val="312760688"/>
      </c:scatterChart>
      <c:valAx>
        <c:axId val="309869528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12760688"/>
        <c:crosses val="autoZero"/>
        <c:crossBetween val="midCat"/>
      </c:valAx>
      <c:valAx>
        <c:axId val="312760688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986952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97156605424322"/>
          <c:y val="0.38281167979002623"/>
          <c:w val="0.18236176727909012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370113</xdr:colOff>
      <xdr:row>3</xdr:row>
      <xdr:rowOff>141513</xdr:rowOff>
    </xdr:from>
    <xdr:to>
      <xdr:col>13</xdr:col>
      <xdr:colOff>65313</xdr:colOff>
      <xdr:row>18</xdr:row>
      <xdr:rowOff>108856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875292-3D7E-4C49-900B-62D0E6951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48985</xdr:colOff>
      <xdr:row>4</xdr:row>
      <xdr:rowOff>43543</xdr:rowOff>
    </xdr:from>
    <xdr:to>
      <xdr:col>15</xdr:col>
      <xdr:colOff>353785</xdr:colOff>
      <xdr:row>19</xdr:row>
      <xdr:rowOff>10886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F1A96-C00F-451E-ACBE-72A4B8FC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FEA7-B61B-4DDE-AA39-BDC958DFBBD3}">
  <dimension ref="B1:J16"/>
  <sheetViews>
    <sheetView zoomScale="140" zoomScaleNormal="140" workbookViewId="0">
      <selection activeCell="F18" sqref="F18"/>
    </sheetView>
  </sheetViews>
  <sheetFormatPr defaultRowHeight="14.4" x14ac:dyDescent="0.3"/>
  <cols>
    <col min="4" max="4" width="12.21875" bestFit="1" customWidth="1"/>
  </cols>
  <sheetData>
    <row r="1" spans="2:10" ht="15" thickBot="1" x14ac:dyDescent="0.35">
      <c r="B1" t="s">
        <v>11</v>
      </c>
      <c r="C1" t="s">
        <v>12</v>
      </c>
      <c r="D1" t="s">
        <v>13</v>
      </c>
    </row>
    <row r="2" spans="2:10" ht="15" thickBot="1" x14ac:dyDescent="0.35">
      <c r="B2" s="8" t="s">
        <v>2</v>
      </c>
      <c r="C2" s="8" t="s">
        <v>1</v>
      </c>
      <c r="D2" s="8" t="s">
        <v>0</v>
      </c>
      <c r="E2" s="1" t="s">
        <v>14</v>
      </c>
      <c r="F2" s="9">
        <v>0.05</v>
      </c>
      <c r="G2" s="2" t="s">
        <v>3</v>
      </c>
      <c r="H2" s="2"/>
      <c r="I2" s="2" t="s">
        <v>4</v>
      </c>
      <c r="J2" s="6" t="s">
        <v>9</v>
      </c>
    </row>
    <row r="3" spans="2:10" ht="15" thickBot="1" x14ac:dyDescent="0.35">
      <c r="G3" s="4" t="s">
        <v>5</v>
      </c>
      <c r="H3" s="5"/>
    </row>
    <row r="5" spans="2:10" x14ac:dyDescent="0.3">
      <c r="B5" t="s">
        <v>6</v>
      </c>
      <c r="C5" t="s">
        <v>7</v>
      </c>
      <c r="D5" t="s">
        <v>8</v>
      </c>
      <c r="E5" t="s">
        <v>10</v>
      </c>
    </row>
    <row r="6" spans="2:10" x14ac:dyDescent="0.3">
      <c r="B6">
        <v>0</v>
      </c>
      <c r="C6" s="3">
        <v>1</v>
      </c>
      <c r="D6" s="3">
        <f>-1/(B6-1)</f>
        <v>1</v>
      </c>
      <c r="E6" s="7">
        <f>ABS((C6-D6)/D6)</f>
        <v>0</v>
      </c>
    </row>
    <row r="7" spans="2:10" x14ac:dyDescent="0.3">
      <c r="B7">
        <f>B6+$F$2</f>
        <v>0.05</v>
      </c>
      <c r="C7">
        <f>C6+$F$2*C6^2</f>
        <v>1.05</v>
      </c>
      <c r="D7">
        <f t="shared" ref="D7:D11" si="0">-1/(B7-1)</f>
        <v>1.0526315789473684</v>
      </c>
      <c r="E7" s="7">
        <f t="shared" ref="E7:E11" si="1">ABS((C7-D7)/D7)</f>
        <v>2.4999999999999025E-3</v>
      </c>
    </row>
    <row r="8" spans="2:10" x14ac:dyDescent="0.3">
      <c r="B8">
        <f t="shared" ref="B8:B16" si="2">B7+$F$2</f>
        <v>0.1</v>
      </c>
      <c r="C8">
        <f t="shared" ref="C8:C11" si="3">C7+$F$2*C7^2</f>
        <v>1.1051250000000001</v>
      </c>
      <c r="D8">
        <f t="shared" si="0"/>
        <v>1.1111111111111112</v>
      </c>
      <c r="E8" s="7">
        <f t="shared" si="1"/>
        <v>5.3874999999999227E-3</v>
      </c>
    </row>
    <row r="9" spans="2:10" x14ac:dyDescent="0.3">
      <c r="B9">
        <f t="shared" si="2"/>
        <v>0.15000000000000002</v>
      </c>
      <c r="C9">
        <f t="shared" si="3"/>
        <v>1.1661900632812501</v>
      </c>
      <c r="D9">
        <f t="shared" si="0"/>
        <v>1.1764705882352942</v>
      </c>
      <c r="E9" s="7">
        <f t="shared" si="1"/>
        <v>8.7384462109374676E-3</v>
      </c>
    </row>
    <row r="10" spans="2:10" x14ac:dyDescent="0.3">
      <c r="B10">
        <f t="shared" si="2"/>
        <v>0.2</v>
      </c>
      <c r="C10">
        <f t="shared" si="3"/>
        <v>1.2341900264660464</v>
      </c>
      <c r="D10">
        <f t="shared" si="0"/>
        <v>1.25</v>
      </c>
      <c r="E10" s="7">
        <f t="shared" si="1"/>
        <v>1.2647978827162908E-2</v>
      </c>
    </row>
    <row r="11" spans="2:10" x14ac:dyDescent="0.3">
      <c r="B11">
        <f t="shared" si="2"/>
        <v>0.25</v>
      </c>
      <c r="C11">
        <f t="shared" si="3"/>
        <v>1.3103512775374595</v>
      </c>
      <c r="D11">
        <f t="shared" si="0"/>
        <v>1.3333333333333333</v>
      </c>
      <c r="E11" s="7">
        <f t="shared" si="1"/>
        <v>1.7236541846905318E-2</v>
      </c>
    </row>
    <row r="12" spans="2:10" x14ac:dyDescent="0.3">
      <c r="B12">
        <f t="shared" si="2"/>
        <v>0.3</v>
      </c>
      <c r="C12">
        <f t="shared" ref="C12:C16" si="4">C11+$F$2*C11^2</f>
        <v>1.396202301064662</v>
      </c>
      <c r="D12">
        <f t="shared" ref="D12:D16" si="5">-1/(B12-1)</f>
        <v>1.4285714285714286</v>
      </c>
      <c r="E12" s="7">
        <f t="shared" ref="E12:E16" si="6">ABS((C12-D12)/D12)</f>
        <v>2.2658389254736597E-2</v>
      </c>
    </row>
    <row r="13" spans="2:10" x14ac:dyDescent="0.3">
      <c r="B13">
        <f t="shared" si="2"/>
        <v>0.35</v>
      </c>
      <c r="C13">
        <f t="shared" si="4"/>
        <v>1.4936713443395748</v>
      </c>
      <c r="D13">
        <f t="shared" si="5"/>
        <v>1.5384615384615383</v>
      </c>
      <c r="E13" s="7">
        <f t="shared" si="6"/>
        <v>2.9113626179276278E-2</v>
      </c>
    </row>
    <row r="14" spans="2:10" x14ac:dyDescent="0.3">
      <c r="B14">
        <f t="shared" si="2"/>
        <v>0.39999999999999997</v>
      </c>
      <c r="C14">
        <f t="shared" si="4"/>
        <v>1.6052240485846345</v>
      </c>
      <c r="D14">
        <f t="shared" si="5"/>
        <v>1.6666666666666665</v>
      </c>
      <c r="E14" s="7">
        <f t="shared" si="6"/>
        <v>3.6865570849219202E-2</v>
      </c>
    </row>
    <row r="15" spans="2:10" x14ac:dyDescent="0.3">
      <c r="B15">
        <f t="shared" si="2"/>
        <v>0.44999999999999996</v>
      </c>
      <c r="C15">
        <f t="shared" si="4"/>
        <v>1.7340612608923567</v>
      </c>
      <c r="D15">
        <f t="shared" si="5"/>
        <v>1.8181818181818181</v>
      </c>
      <c r="E15" s="7">
        <f t="shared" si="6"/>
        <v>4.626630650920379E-2</v>
      </c>
    </row>
    <row r="16" spans="2:10" x14ac:dyDescent="0.3">
      <c r="B16">
        <f t="shared" si="2"/>
        <v>0.49999999999999994</v>
      </c>
      <c r="C16">
        <f t="shared" si="4"/>
        <v>1.8844096837187361</v>
      </c>
      <c r="D16">
        <f t="shared" si="5"/>
        <v>2</v>
      </c>
      <c r="E16" s="7">
        <f t="shared" si="6"/>
        <v>5.7795158140631964E-2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A6C57-054A-4AAE-B1FD-8944A2C1625F}">
  <dimension ref="A1:K16"/>
  <sheetViews>
    <sheetView tabSelected="1" zoomScale="140" zoomScaleNormal="140" workbookViewId="0">
      <selection activeCell="O2" sqref="O2"/>
    </sheetView>
  </sheetViews>
  <sheetFormatPr defaultRowHeight="14.4" x14ac:dyDescent="0.3"/>
  <cols>
    <col min="3" max="3" width="10.6640625" customWidth="1"/>
  </cols>
  <sheetData>
    <row r="1" spans="1:11" ht="15" thickBot="1" x14ac:dyDescent="0.35">
      <c r="A1" t="s">
        <v>11</v>
      </c>
      <c r="B1" t="s">
        <v>12</v>
      </c>
      <c r="C1" t="s">
        <v>13</v>
      </c>
    </row>
    <row r="2" spans="1:11" ht="15" thickBot="1" x14ac:dyDescent="0.35">
      <c r="A2" s="8" t="s">
        <v>2</v>
      </c>
      <c r="B2" s="8" t="s">
        <v>1</v>
      </c>
      <c r="C2" s="8" t="s">
        <v>0</v>
      </c>
      <c r="D2" s="1" t="s">
        <v>14</v>
      </c>
      <c r="E2" s="9">
        <v>0.05</v>
      </c>
      <c r="F2" s="2" t="s">
        <v>20</v>
      </c>
      <c r="G2" s="2"/>
      <c r="H2" s="2"/>
      <c r="I2" s="15" t="s">
        <v>9</v>
      </c>
      <c r="K2" t="s">
        <v>21</v>
      </c>
    </row>
    <row r="3" spans="1:11" ht="15" thickBot="1" x14ac:dyDescent="0.35">
      <c r="F3" s="13" t="s">
        <v>24</v>
      </c>
      <c r="G3" s="14"/>
      <c r="H3" s="16"/>
      <c r="I3" s="14"/>
      <c r="K3" t="s">
        <v>22</v>
      </c>
    </row>
    <row r="4" spans="1:11" x14ac:dyDescent="0.3">
      <c r="K4" t="s">
        <v>23</v>
      </c>
    </row>
    <row r="5" spans="1:11" x14ac:dyDescent="0.3">
      <c r="A5" t="s">
        <v>6</v>
      </c>
      <c r="B5" t="s">
        <v>16</v>
      </c>
      <c r="C5" t="s">
        <v>17</v>
      </c>
      <c r="D5" t="s">
        <v>18</v>
      </c>
      <c r="E5" t="s">
        <v>19</v>
      </c>
      <c r="F5" t="s">
        <v>15</v>
      </c>
      <c r="G5" t="s">
        <v>8</v>
      </c>
      <c r="H5" t="s">
        <v>10</v>
      </c>
      <c r="I5" t="str">
        <f>EULER!C5</f>
        <v>Y_Euler</v>
      </c>
    </row>
    <row r="6" spans="1:11" x14ac:dyDescent="0.3">
      <c r="A6">
        <v>0</v>
      </c>
      <c r="B6" s="11"/>
      <c r="C6" s="11"/>
      <c r="D6" s="11"/>
      <c r="E6" s="11"/>
      <c r="F6" s="12">
        <v>1</v>
      </c>
      <c r="G6" s="3">
        <f>-1/(A6-1)</f>
        <v>1</v>
      </c>
      <c r="H6" s="10">
        <f>ABS((F6-G6)/G6)</f>
        <v>0</v>
      </c>
      <c r="I6">
        <f>EULER!C6</f>
        <v>1</v>
      </c>
    </row>
    <row r="7" spans="1:11" x14ac:dyDescent="0.3">
      <c r="A7">
        <f>A6+$E$2</f>
        <v>0.05</v>
      </c>
      <c r="B7">
        <f>F6^2</f>
        <v>1</v>
      </c>
      <c r="C7">
        <f>(F6+0.5*B7*$E$2)^2</f>
        <v>1.0506249999999999</v>
      </c>
      <c r="D7">
        <f>(F6+0.5*C7*$E$2)^2</f>
        <v>1.0532211330566406</v>
      </c>
      <c r="E7">
        <f>(F6+D7*$E$2)^2</f>
        <v>1.1080953001934568</v>
      </c>
      <c r="F7">
        <f>F6+($E$2/6)*(B7+2*C7+2*D7+E7)</f>
        <v>1.0526315630525562</v>
      </c>
      <c r="G7">
        <f>-1/(A7-1)</f>
        <v>1.0526315789473684</v>
      </c>
      <c r="H7" s="10">
        <f t="shared" ref="H7:H16" si="0">ABS((F7-G7)/G7)</f>
        <v>1.5100071526497061E-8</v>
      </c>
      <c r="I7">
        <f>EULER!C7</f>
        <v>1.05</v>
      </c>
    </row>
    <row r="8" spans="1:11" x14ac:dyDescent="0.3">
      <c r="A8">
        <f t="shared" ref="A8:A16" si="1">A7+$E$2</f>
        <v>0.1</v>
      </c>
      <c r="B8">
        <f t="shared" ref="B8:B16" si="2">F7^2</f>
        <v>1.1080332075344677</v>
      </c>
      <c r="C8">
        <f t="shared" ref="C8:C16" si="3">(F7+0.5*B8*$E$2)^2</f>
        <v>1.1671180798856493</v>
      </c>
      <c r="D8">
        <f t="shared" ref="D8:D16" si="4">(F7+0.5*C8*$E$2)^2</f>
        <v>1.1703118268520614</v>
      </c>
      <c r="E8">
        <f t="shared" ref="E8:E16" si="5">(F7+D8*$E$2)^2</f>
        <v>1.2346479987204597</v>
      </c>
      <c r="F8">
        <f t="shared" ref="F8:F16" si="6">F7+($E$2/6)*(B8+2*C8+2*D8+E8)</f>
        <v>1.1111110715503092</v>
      </c>
      <c r="G8">
        <f>-1/(A8-1)</f>
        <v>1.1111111111111112</v>
      </c>
      <c r="H8" s="10">
        <f t="shared" si="0"/>
        <v>3.560472177088769E-8</v>
      </c>
      <c r="I8">
        <f>EULER!C8</f>
        <v>1.1051250000000001</v>
      </c>
    </row>
    <row r="9" spans="1:11" x14ac:dyDescent="0.3">
      <c r="A9">
        <f t="shared" si="1"/>
        <v>0.15000000000000002</v>
      </c>
      <c r="B9">
        <f t="shared" si="2"/>
        <v>1.2345678133216764</v>
      </c>
      <c r="C9">
        <f t="shared" si="3"/>
        <v>1.3041075101733011</v>
      </c>
      <c r="D9">
        <f t="shared" si="4"/>
        <v>1.308081163222756</v>
      </c>
      <c r="E9">
        <f t="shared" si="5"/>
        <v>1.3841878504399427</v>
      </c>
      <c r="F9">
        <f t="shared" si="6"/>
        <v>1.1764705133049236</v>
      </c>
      <c r="G9">
        <f>-1/(A9-1)</f>
        <v>1.1764705882352942</v>
      </c>
      <c r="H9" s="10">
        <f t="shared" si="0"/>
        <v>6.3690814988692774E-8</v>
      </c>
      <c r="I9">
        <f>EULER!C9</f>
        <v>1.1661900632812501</v>
      </c>
    </row>
    <row r="10" spans="1:11" x14ac:dyDescent="0.3">
      <c r="A10">
        <f t="shared" si="1"/>
        <v>0.2</v>
      </c>
      <c r="B10">
        <f t="shared" si="2"/>
        <v>1.3840828686759503</v>
      </c>
      <c r="C10">
        <f t="shared" si="3"/>
        <v>1.4666968061914389</v>
      </c>
      <c r="D10">
        <f t="shared" si="4"/>
        <v>1.471703645598895</v>
      </c>
      <c r="E10">
        <f t="shared" si="5"/>
        <v>1.5626392420641688</v>
      </c>
      <c r="F10">
        <f t="shared" si="6"/>
        <v>1.2499998717575969</v>
      </c>
      <c r="G10">
        <f>-1/(A10-1)</f>
        <v>1.25</v>
      </c>
      <c r="H10" s="10">
        <f t="shared" si="0"/>
        <v>1.0259392251299459E-7</v>
      </c>
      <c r="I10">
        <f>EULER!C10</f>
        <v>1.2341900264660464</v>
      </c>
    </row>
    <row r="11" spans="1:11" x14ac:dyDescent="0.3">
      <c r="A11">
        <f t="shared" si="1"/>
        <v>0.25</v>
      </c>
      <c r="B11">
        <f t="shared" si="2"/>
        <v>1.5624996793940087</v>
      </c>
      <c r="C11">
        <f t="shared" si="3"/>
        <v>1.6616817776172648</v>
      </c>
      <c r="D11">
        <f t="shared" si="4"/>
        <v>1.6680805212964749</v>
      </c>
      <c r="E11">
        <f t="shared" si="5"/>
        <v>1.777965954728024</v>
      </c>
      <c r="F11">
        <f t="shared" si="6"/>
        <v>1.3333331236905095</v>
      </c>
      <c r="G11">
        <f>-1/(A11-1)</f>
        <v>1.3333333333333333</v>
      </c>
      <c r="H11" s="10">
        <f t="shared" si="0"/>
        <v>1.5723211782558977E-7</v>
      </c>
      <c r="I11">
        <f>EULER!C11</f>
        <v>1.3103512775374595</v>
      </c>
    </row>
    <row r="12" spans="1:11" x14ac:dyDescent="0.3">
      <c r="A12">
        <f t="shared" si="1"/>
        <v>0.3</v>
      </c>
      <c r="B12">
        <f t="shared" si="2"/>
        <v>1.7777772187302914</v>
      </c>
      <c r="C12">
        <f t="shared" si="3"/>
        <v>1.8982709887437133</v>
      </c>
      <c r="D12">
        <f t="shared" si="4"/>
        <v>1.9065807435486191</v>
      </c>
      <c r="E12">
        <f t="shared" si="5"/>
        <v>2.0410755698958529</v>
      </c>
      <c r="F12">
        <f t="shared" si="6"/>
        <v>1.4285710924672661</v>
      </c>
      <c r="G12">
        <f>-1/(A12-1)</f>
        <v>1.4285714285714286</v>
      </c>
      <c r="H12" s="10">
        <f t="shared" si="0"/>
        <v>2.3527291375113889E-7</v>
      </c>
      <c r="I12">
        <f>EULER!C12</f>
        <v>1.396202301064662</v>
      </c>
    </row>
    <row r="13" spans="1:11" x14ac:dyDescent="0.3">
      <c r="A13">
        <f t="shared" si="1"/>
        <v>0.35</v>
      </c>
      <c r="B13">
        <f t="shared" si="2"/>
        <v>2.0408153662331183</v>
      </c>
      <c r="C13">
        <f t="shared" si="3"/>
        <v>2.1891909376957077</v>
      </c>
      <c r="D13">
        <f t="shared" si="4"/>
        <v>2.2001814588083435</v>
      </c>
      <c r="E13">
        <f t="shared" si="5"/>
        <v>2.3672289253859335</v>
      </c>
      <c r="F13">
        <f t="shared" si="6"/>
        <v>1.5384610015058258</v>
      </c>
      <c r="G13">
        <f>-1/(A13-1)</f>
        <v>1.5384615384615383</v>
      </c>
      <c r="H13" s="10">
        <f t="shared" si="0"/>
        <v>3.4902121316404693E-7</v>
      </c>
      <c r="I13">
        <f>EULER!C13</f>
        <v>1.4936713443395748</v>
      </c>
    </row>
    <row r="14" spans="1:11" x14ac:dyDescent="0.3">
      <c r="A14">
        <f t="shared" si="1"/>
        <v>0.39999999999999997</v>
      </c>
      <c r="B14">
        <f t="shared" si="2"/>
        <v>2.3668622531543084</v>
      </c>
      <c r="C14">
        <f t="shared" si="3"/>
        <v>2.5524297898533934</v>
      </c>
      <c r="D14">
        <f t="shared" si="4"/>
        <v>2.5672747488379479</v>
      </c>
      <c r="E14">
        <f t="shared" si="5"/>
        <v>2.7783047103681451</v>
      </c>
      <c r="F14">
        <f t="shared" si="6"/>
        <v>1.666665801846702</v>
      </c>
      <c r="G14">
        <f>-1/(A14-1)</f>
        <v>1.6666666666666665</v>
      </c>
      <c r="H14" s="10">
        <f t="shared" si="0"/>
        <v>5.1889197871801684E-7</v>
      </c>
      <c r="I14">
        <f>EULER!C14</f>
        <v>1.6052240485846345</v>
      </c>
    </row>
    <row r="15" spans="1:11" x14ac:dyDescent="0.3">
      <c r="A15">
        <f t="shared" si="1"/>
        <v>0.44999999999999996</v>
      </c>
      <c r="B15">
        <f t="shared" si="2"/>
        <v>2.7777748950453103</v>
      </c>
      <c r="C15">
        <f t="shared" si="3"/>
        <v>3.0140785370400414</v>
      </c>
      <c r="D15">
        <f t="shared" si="4"/>
        <v>3.0346258945257025</v>
      </c>
      <c r="E15">
        <f t="shared" si="5"/>
        <v>3.3065680008250697</v>
      </c>
      <c r="F15">
        <f t="shared" si="6"/>
        <v>1.8181803998383841</v>
      </c>
      <c r="G15">
        <f>-1/(A15-1)</f>
        <v>1.8181818181818181</v>
      </c>
      <c r="H15" s="10">
        <f t="shared" si="0"/>
        <v>7.800888887188329E-7</v>
      </c>
      <c r="I15">
        <f>EULER!C15</f>
        <v>1.7340612608923567</v>
      </c>
    </row>
    <row r="16" spans="1:11" x14ac:dyDescent="0.3">
      <c r="A16">
        <f t="shared" si="1"/>
        <v>0.49999999999999994</v>
      </c>
      <c r="B16">
        <f t="shared" si="2"/>
        <v>3.3057799663564662</v>
      </c>
      <c r="C16">
        <f t="shared" si="3"/>
        <v>3.6131352966480796</v>
      </c>
      <c r="D16">
        <f t="shared" si="4"/>
        <v>3.6424057719428831</v>
      </c>
      <c r="E16">
        <f t="shared" si="5"/>
        <v>4.0012028441556486</v>
      </c>
      <c r="F16">
        <f t="shared" si="6"/>
        <v>1.9999976077358343</v>
      </c>
      <c r="G16">
        <f>-1/(A16-1)</f>
        <v>2</v>
      </c>
      <c r="H16" s="10">
        <f t="shared" si="0"/>
        <v>1.1961320828257627E-6</v>
      </c>
      <c r="I16">
        <f>EULER!C16</f>
        <v>1.8844096837187361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EULER</vt:lpstr>
      <vt:lpstr>RK4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coutelieris</dc:creator>
  <cp:lastModifiedBy>frank coutelieris</cp:lastModifiedBy>
  <dcterms:created xsi:type="dcterms:W3CDTF">2020-05-14T15:39:18Z</dcterms:created>
  <dcterms:modified xsi:type="dcterms:W3CDTF">2020-05-14T16:53:15Z</dcterms:modified>
</cp:coreProperties>
</file>