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lymenis\Downloads\"/>
    </mc:Choice>
  </mc:AlternateContent>
  <bookViews>
    <workbookView xWindow="0" yWindow="0" windowWidth="20490" windowHeight="765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  <c r="O3" i="1"/>
  <c r="N3" i="1"/>
  <c r="N2" i="1"/>
  <c r="L2" i="1"/>
  <c r="K2" i="1"/>
  <c r="J2" i="1"/>
  <c r="I2" i="1"/>
  <c r="H3" i="1"/>
  <c r="H4" i="1"/>
  <c r="H5" i="1"/>
  <c r="H6" i="1"/>
  <c r="H7" i="1"/>
  <c r="H8" i="1"/>
  <c r="H9" i="1"/>
  <c r="H10" i="1"/>
  <c r="H11" i="1"/>
  <c r="H2" i="1"/>
  <c r="G12" i="1"/>
  <c r="G3" i="1"/>
  <c r="G4" i="1"/>
  <c r="G5" i="1"/>
  <c r="G6" i="1"/>
  <c r="G7" i="1"/>
  <c r="G8" i="1"/>
  <c r="G9" i="1"/>
  <c r="G10" i="1"/>
  <c r="G11" i="1"/>
  <c r="G2" i="1"/>
  <c r="C13" i="1"/>
  <c r="E6" i="1" s="1"/>
  <c r="F6" i="1" s="1"/>
  <c r="D12" i="1"/>
  <c r="E3" i="1"/>
  <c r="F3" i="1" s="1"/>
  <c r="E4" i="1"/>
  <c r="F4" i="1" s="1"/>
  <c r="E5" i="1"/>
  <c r="F5" i="1" s="1"/>
  <c r="E7" i="1"/>
  <c r="F7" i="1" s="1"/>
  <c r="E8" i="1"/>
  <c r="F8" i="1" s="1"/>
  <c r="E9" i="1"/>
  <c r="F9" i="1" s="1"/>
  <c r="E11" i="1"/>
  <c r="F11" i="1" s="1"/>
  <c r="E2" i="1"/>
  <c r="F2" i="1" s="1"/>
  <c r="D3" i="1"/>
  <c r="D4" i="1"/>
  <c r="D5" i="1"/>
  <c r="D6" i="1"/>
  <c r="D7" i="1"/>
  <c r="D8" i="1"/>
  <c r="D9" i="1"/>
  <c r="D10" i="1"/>
  <c r="D11" i="1"/>
  <c r="D2" i="1"/>
  <c r="B13" i="1"/>
  <c r="C12" i="1"/>
  <c r="B12" i="1"/>
  <c r="H12" i="1" l="1"/>
  <c r="E10" i="1"/>
  <c r="F10" i="1" s="1"/>
  <c r="F12" i="1" s="1"/>
  <c r="E12" i="1" l="1"/>
</calcChain>
</file>

<file path=xl/sharedStrings.xml><?xml version="1.0" encoding="utf-8"?>
<sst xmlns="http://schemas.openxmlformats.org/spreadsheetml/2006/main" count="16" uniqueCount="16">
  <si>
    <t>Χ</t>
  </si>
  <si>
    <t>Υ</t>
  </si>
  <si>
    <t>X-Xbar</t>
  </si>
  <si>
    <t>Y-Ybar</t>
  </si>
  <si>
    <t>(X-Xbar)(Y-Ybar)</t>
  </si>
  <si>
    <t>(X-Xbar)^2</t>
  </si>
  <si>
    <t>(Y-Ybar)^2</t>
  </si>
  <si>
    <t>bhat</t>
  </si>
  <si>
    <t>ahat</t>
  </si>
  <si>
    <t>Var(u)*</t>
  </si>
  <si>
    <t>s(u)*</t>
  </si>
  <si>
    <t>α</t>
  </si>
  <si>
    <t>β</t>
  </si>
  <si>
    <t>sum</t>
  </si>
  <si>
    <t>average</t>
  </si>
  <si>
    <t>t(n-2;1-a/2)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</si>
</sst>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F17" sqref="F17"/>
    </sheetView>
  </sheetViews>
  <sheetFormatPr defaultRowHeight="15" x14ac:dyDescent="0.25"/>
  <cols>
    <col min="5" max="5" width="12" bestFit="1" customWidth="1"/>
    <col min="6" max="6" width="15.42578125" bestFit="1" customWidth="1"/>
    <col min="7" max="7" width="10.28515625" bestFit="1" customWidth="1"/>
    <col min="8" max="8" width="10" bestFit="1" customWidth="1"/>
    <col min="14" max="14" width="12" bestFit="1" customWidth="1"/>
  </cols>
  <sheetData>
    <row r="1" spans="1:1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N1" s="1" t="s">
        <v>15</v>
      </c>
    </row>
    <row r="2" spans="1:15" x14ac:dyDescent="0.25">
      <c r="B2">
        <v>1</v>
      </c>
      <c r="C2">
        <v>2.1</v>
      </c>
      <c r="D2">
        <f>B2-$B$13</f>
        <v>-2.9</v>
      </c>
      <c r="E2">
        <f>C2-$C$13</f>
        <v>-1.4099999999999993</v>
      </c>
      <c r="F2">
        <f>D2*E2</f>
        <v>4.0889999999999977</v>
      </c>
      <c r="G2">
        <f>D2^2</f>
        <v>8.41</v>
      </c>
      <c r="H2">
        <f>E2^2</f>
        <v>1.988099999999998</v>
      </c>
      <c r="I2">
        <f>F12/G12</f>
        <v>0.38655256723716364</v>
      </c>
      <c r="J2">
        <f>C13-(I2*B13)</f>
        <v>2.0024449877750614</v>
      </c>
      <c r="K2">
        <f>(1/(COUNT(B2:B11)-2))*(H12-((F12^2)/G12))</f>
        <v>9.2200488997555619E-2</v>
      </c>
      <c r="L2">
        <f>SQRT(K2)</f>
        <v>0.30364533422655388</v>
      </c>
      <c r="N2">
        <f>TINV(0.05,8)</f>
        <v>2.3060041352041671</v>
      </c>
    </row>
    <row r="3" spans="1:15" x14ac:dyDescent="0.25">
      <c r="B3">
        <v>1</v>
      </c>
      <c r="C3">
        <v>2.5</v>
      </c>
      <c r="D3">
        <f t="shared" ref="D3:D11" si="0">B3-$B$13</f>
        <v>-2.9</v>
      </c>
      <c r="E3">
        <f t="shared" ref="E3:E11" si="1">C3-$C$13</f>
        <v>-1.0099999999999993</v>
      </c>
      <c r="F3">
        <f t="shared" ref="F3:F11" si="2">D3*E3</f>
        <v>2.928999999999998</v>
      </c>
      <c r="G3">
        <f t="shared" ref="G3:G11" si="3">D3^2</f>
        <v>8.41</v>
      </c>
      <c r="H3">
        <f t="shared" ref="H3:H11" si="4">E3^2</f>
        <v>1.0200999999999987</v>
      </c>
      <c r="M3" s="1" t="s">
        <v>11</v>
      </c>
      <c r="N3">
        <f>$J$2-($N$2*SQRT($K$2*((1/COUNT($B$2:$B$11))+($B$13^2/$G$12))))</f>
        <v>1.521446518313059</v>
      </c>
      <c r="O3">
        <f>$J$2+($N$2*SQRT($K$2*((1/COUNT($B$2:$B$11))+($B$13^2/$G$12))))</f>
        <v>2.4834434572370636</v>
      </c>
    </row>
    <row r="4" spans="1:15" x14ac:dyDescent="0.25">
      <c r="B4">
        <v>2</v>
      </c>
      <c r="C4">
        <v>3.1</v>
      </c>
      <c r="D4">
        <f t="shared" si="0"/>
        <v>-1.9</v>
      </c>
      <c r="E4">
        <f t="shared" si="1"/>
        <v>-0.40999999999999925</v>
      </c>
      <c r="F4">
        <f t="shared" si="2"/>
        <v>0.77899999999999858</v>
      </c>
      <c r="G4">
        <f t="shared" si="3"/>
        <v>3.61</v>
      </c>
      <c r="H4">
        <f t="shared" si="4"/>
        <v>0.16809999999999939</v>
      </c>
      <c r="M4" s="1" t="s">
        <v>12</v>
      </c>
      <c r="N4">
        <f>$I$2-($N$2*SQRT($K$2/$G$12))</f>
        <v>0.27706494103474821</v>
      </c>
      <c r="O4">
        <f>$I$2+($N$2*SQRT($K$2/$G$12))</f>
        <v>0.49604019343957906</v>
      </c>
    </row>
    <row r="5" spans="1:15" x14ac:dyDescent="0.25">
      <c r="B5">
        <v>3</v>
      </c>
      <c r="C5">
        <v>3</v>
      </c>
      <c r="D5">
        <f t="shared" si="0"/>
        <v>-0.89999999999999991</v>
      </c>
      <c r="E5">
        <f t="shared" si="1"/>
        <v>-0.50999999999999934</v>
      </c>
      <c r="F5">
        <f t="shared" si="2"/>
        <v>0.45899999999999935</v>
      </c>
      <c r="G5">
        <f t="shared" si="3"/>
        <v>0.80999999999999983</v>
      </c>
      <c r="H5">
        <f t="shared" si="4"/>
        <v>0.26009999999999933</v>
      </c>
    </row>
    <row r="6" spans="1:15" x14ac:dyDescent="0.25">
      <c r="B6">
        <v>4</v>
      </c>
      <c r="C6">
        <v>3.8</v>
      </c>
      <c r="D6">
        <f t="shared" si="0"/>
        <v>0.10000000000000009</v>
      </c>
      <c r="E6">
        <f t="shared" si="1"/>
        <v>0.29000000000000048</v>
      </c>
      <c r="F6">
        <f t="shared" si="2"/>
        <v>2.9000000000000074E-2</v>
      </c>
      <c r="G6">
        <f t="shared" si="3"/>
        <v>1.0000000000000018E-2</v>
      </c>
      <c r="H6">
        <f t="shared" si="4"/>
        <v>8.4100000000000272E-2</v>
      </c>
    </row>
    <row r="7" spans="1:15" x14ac:dyDescent="0.25">
      <c r="B7">
        <v>4</v>
      </c>
      <c r="C7">
        <v>3.2</v>
      </c>
      <c r="D7">
        <f t="shared" si="0"/>
        <v>0.10000000000000009</v>
      </c>
      <c r="E7">
        <f t="shared" si="1"/>
        <v>-0.30999999999999917</v>
      </c>
      <c r="F7">
        <f t="shared" si="2"/>
        <v>-3.0999999999999944E-2</v>
      </c>
      <c r="G7">
        <f t="shared" si="3"/>
        <v>1.0000000000000018E-2</v>
      </c>
      <c r="H7">
        <f t="shared" si="4"/>
        <v>9.6099999999999478E-2</v>
      </c>
    </row>
    <row r="8" spans="1:15" x14ac:dyDescent="0.25">
      <c r="B8">
        <v>5</v>
      </c>
      <c r="C8">
        <v>4.3</v>
      </c>
      <c r="D8">
        <f t="shared" si="0"/>
        <v>1.1000000000000001</v>
      </c>
      <c r="E8">
        <f t="shared" si="1"/>
        <v>0.79000000000000048</v>
      </c>
      <c r="F8">
        <f t="shared" si="2"/>
        <v>0.86900000000000055</v>
      </c>
      <c r="G8">
        <f t="shared" si="3"/>
        <v>1.2100000000000002</v>
      </c>
      <c r="H8">
        <f t="shared" si="4"/>
        <v>0.62410000000000077</v>
      </c>
    </row>
    <row r="9" spans="1:15" x14ac:dyDescent="0.25">
      <c r="B9">
        <v>6</v>
      </c>
      <c r="C9">
        <v>3.9</v>
      </c>
      <c r="D9">
        <f t="shared" si="0"/>
        <v>2.1</v>
      </c>
      <c r="E9">
        <f t="shared" si="1"/>
        <v>0.39000000000000057</v>
      </c>
      <c r="F9">
        <f t="shared" si="2"/>
        <v>0.81900000000000128</v>
      </c>
      <c r="G9">
        <f t="shared" si="3"/>
        <v>4.41</v>
      </c>
      <c r="H9">
        <f t="shared" si="4"/>
        <v>0.15210000000000046</v>
      </c>
    </row>
    <row r="10" spans="1:15" x14ac:dyDescent="0.25">
      <c r="B10">
        <v>6</v>
      </c>
      <c r="C10">
        <v>4.4000000000000004</v>
      </c>
      <c r="D10">
        <f t="shared" si="0"/>
        <v>2.1</v>
      </c>
      <c r="E10">
        <f t="shared" si="1"/>
        <v>0.89000000000000101</v>
      </c>
      <c r="F10">
        <f t="shared" si="2"/>
        <v>1.8690000000000022</v>
      </c>
      <c r="G10">
        <f t="shared" si="3"/>
        <v>4.41</v>
      </c>
      <c r="H10">
        <f t="shared" si="4"/>
        <v>0.7921000000000018</v>
      </c>
    </row>
    <row r="11" spans="1:15" x14ac:dyDescent="0.25">
      <c r="B11">
        <v>7</v>
      </c>
      <c r="C11">
        <v>4.8</v>
      </c>
      <c r="D11">
        <f t="shared" si="0"/>
        <v>3.1</v>
      </c>
      <c r="E11">
        <f t="shared" si="1"/>
        <v>1.2900000000000005</v>
      </c>
      <c r="F11">
        <f t="shared" si="2"/>
        <v>3.9990000000000014</v>
      </c>
      <c r="G11">
        <f t="shared" si="3"/>
        <v>9.6100000000000012</v>
      </c>
      <c r="H11">
        <f t="shared" si="4"/>
        <v>1.6641000000000012</v>
      </c>
    </row>
    <row r="12" spans="1:15" x14ac:dyDescent="0.25">
      <c r="A12" s="1" t="s">
        <v>13</v>
      </c>
      <c r="B12">
        <f>SUM(B2:B11)</f>
        <v>39</v>
      </c>
      <c r="C12">
        <f>SUM(C2:C11)</f>
        <v>35.099999999999994</v>
      </c>
      <c r="D12">
        <f t="shared" ref="D12:F12" si="5">SUM(D2:D11)</f>
        <v>0</v>
      </c>
      <c r="E12">
        <f t="shared" si="5"/>
        <v>6.6613381477509392E-15</v>
      </c>
      <c r="F12">
        <f t="shared" si="5"/>
        <v>15.809999999999995</v>
      </c>
      <c r="G12">
        <f t="shared" ref="G12" si="6">SUM(G2:G11)</f>
        <v>40.900000000000006</v>
      </c>
      <c r="H12">
        <f t="shared" ref="H12" si="7">SUM(H2:H11)</f>
        <v>6.8490000000000002</v>
      </c>
    </row>
    <row r="13" spans="1:15" x14ac:dyDescent="0.25">
      <c r="A13" s="1" t="s">
        <v>14</v>
      </c>
      <c r="B13">
        <f>AVERAGE(B2:B11)</f>
        <v>3.9</v>
      </c>
      <c r="C13">
        <f>AVERAGE(C2:C11)</f>
        <v>3.5099999999999993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Infinity</dc:creator>
  <cp:lastModifiedBy>Windows User</cp:lastModifiedBy>
  <dcterms:created xsi:type="dcterms:W3CDTF">2020-05-26T12:32:45Z</dcterms:created>
  <dcterms:modified xsi:type="dcterms:W3CDTF">2021-05-28T10:31:33Z</dcterms:modified>
</cp:coreProperties>
</file>