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<sst xmlns="http://schemas.openxmlformats.org/spreadsheetml/2006/main" count="81" uniqueCount="59">
  <si>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HP</t>
  </si>
  <si>
    <t>rpm</t>
  </si>
  <si>
    <t>kp.cm</t>
  </si>
  <si>
    <t>m=</t>
  </si>
  <si>
    <t>kp</t>
  </si>
  <si>
    <t>i =</t>
  </si>
  <si>
    <t>b =</t>
  </si>
  <si>
    <t>mm</t>
  </si>
  <si>
    <t>m / s</t>
  </si>
  <si>
    <t>δόντια</t>
  </si>
  <si>
    <t>p=</t>
  </si>
  <si>
    <r>
      <t>kp/cm</t>
    </r>
    <r>
      <rPr>
        <b/>
        <i/>
        <vertAlign val="superscript"/>
        <sz val="10"/>
        <rFont val="Arial Greek"/>
        <family val="0"/>
      </rPr>
      <t>2</t>
    </r>
  </si>
  <si>
    <r>
      <t>k</t>
    </r>
    <r>
      <rPr>
        <b/>
        <i/>
        <vertAlign val="subscript"/>
        <sz val="10"/>
        <rFont val="Arial Greek"/>
        <family val="0"/>
      </rPr>
      <t>t</t>
    </r>
    <r>
      <rPr>
        <b/>
        <i/>
        <sz val="10"/>
        <rFont val="Arial Greek"/>
        <family val="0"/>
      </rPr>
      <t xml:space="preserve"> = </t>
    </r>
  </si>
  <si>
    <r>
      <t>y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 xml:space="preserve"> =</t>
    </r>
  </si>
  <si>
    <t>Υπολογισμός αντοχής σε κάμψη κατά Lewis</t>
  </si>
  <si>
    <r>
      <t>N</t>
    </r>
    <r>
      <rPr>
        <b/>
        <i/>
        <vertAlign val="subscript"/>
        <sz val="10"/>
        <color indexed="12"/>
        <rFont val="Arial Greek"/>
        <family val="0"/>
      </rPr>
      <t>1</t>
    </r>
    <r>
      <rPr>
        <b/>
        <i/>
        <sz val="10"/>
        <color indexed="12"/>
        <rFont val="Arial Greek"/>
        <family val="0"/>
      </rPr>
      <t>=</t>
    </r>
  </si>
  <si>
    <r>
      <t>y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 xml:space="preserve"> =</t>
    </r>
  </si>
  <si>
    <t>N =</t>
  </si>
  <si>
    <r>
      <t>n</t>
    </r>
    <r>
      <rPr>
        <b/>
        <i/>
        <vertAlign val="subscript"/>
        <sz val="10"/>
        <color indexed="10"/>
        <rFont val="Arial Greek"/>
        <family val="0"/>
      </rPr>
      <t>1</t>
    </r>
    <r>
      <rPr>
        <b/>
        <i/>
        <sz val="10"/>
        <color indexed="10"/>
        <rFont val="Arial Greek"/>
        <family val="0"/>
      </rPr>
      <t xml:space="preserve"> = </t>
    </r>
  </si>
  <si>
    <t>Συντελεστής Lewis</t>
  </si>
  <si>
    <t>Συντελεστής συγκέντρωσης τάσης</t>
  </si>
  <si>
    <t>Δεδομένα κοινά και για τους δύο οδοντωτούς τροχούς</t>
  </si>
  <si>
    <t>Μεταφερόμενη ισχύς</t>
  </si>
  <si>
    <t>Στροφές pinion</t>
  </si>
  <si>
    <t>Σχέση μετάδοσης</t>
  </si>
  <si>
    <t>Module οδοντοκίνησης</t>
  </si>
  <si>
    <r>
      <t>d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>= mN</t>
    </r>
    <r>
      <rPr>
        <b/>
        <i/>
        <vertAlign val="subscript"/>
        <sz val="10"/>
        <rFont val="Arial Greek"/>
        <family val="0"/>
      </rPr>
      <t xml:space="preserve">1 </t>
    </r>
    <r>
      <rPr>
        <b/>
        <i/>
        <sz val="10"/>
        <rFont val="Arial Greek"/>
        <family val="0"/>
      </rPr>
      <t>=</t>
    </r>
  </si>
  <si>
    <r>
      <t>d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>= mN</t>
    </r>
    <r>
      <rPr>
        <b/>
        <i/>
        <vertAlign val="subscript"/>
        <sz val="10"/>
        <rFont val="Arial Greek"/>
        <family val="0"/>
      </rPr>
      <t xml:space="preserve">2 </t>
    </r>
    <r>
      <rPr>
        <b/>
        <i/>
        <sz val="10"/>
        <rFont val="Arial Greek"/>
        <family val="0"/>
      </rPr>
      <t>=</t>
    </r>
  </si>
  <si>
    <t>Βήμα οδόντωσης στον αρχικό κύκλο</t>
  </si>
  <si>
    <t>Αριθμός δοντιών</t>
  </si>
  <si>
    <t>Αρχικές διάμετροι οδοντωτών τροχών</t>
  </si>
  <si>
    <t>Πλάτος οδοντωτών τροχών</t>
  </si>
  <si>
    <t>Στρεπτική ροπή</t>
  </si>
  <si>
    <t>Περιφερειακή δύναμη</t>
  </si>
  <si>
    <t>Γραμμική ταχύτητα αρχικού κύκλου</t>
  </si>
  <si>
    <t>Δύναμη σχεδιασμού</t>
  </si>
  <si>
    <r>
      <t>N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>= Ν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>*i =</t>
    </r>
  </si>
  <si>
    <t xml:space="preserve">Το pinion </t>
  </si>
  <si>
    <t>Ο τροχός</t>
  </si>
  <si>
    <t>Υπολογισμός σε επιφανειακή πίεση κατά Buckingham</t>
  </si>
  <si>
    <t xml:space="preserve">                                             Εξίσωση σχεδιασμού Lewis</t>
  </si>
  <si>
    <t xml:space="preserve">                                             Εξίσωση σχεδιασμού Buckinham</t>
  </si>
  <si>
    <t>Καμπτική τάση κατά Lewis</t>
  </si>
  <si>
    <r>
      <t>n</t>
    </r>
    <r>
      <rPr>
        <b/>
        <i/>
        <vertAlign val="subscript"/>
        <sz val="10"/>
        <color indexed="10"/>
        <rFont val="Arial Greek"/>
        <family val="0"/>
      </rPr>
      <t>2</t>
    </r>
    <r>
      <rPr>
        <b/>
        <i/>
        <sz val="10"/>
        <color indexed="10"/>
        <rFont val="Arial Greek"/>
        <family val="0"/>
      </rPr>
      <t xml:space="preserve"> = </t>
    </r>
  </si>
  <si>
    <t>ΥΛΙΚΟ</t>
  </si>
  <si>
    <t>Τιμές που βρίσκονται από τον σχεδιαστή βάσει των πιο πάνω στοιχείων και εισέρχονται πιο κάτω με το χέρι</t>
  </si>
  <si>
    <t>Pinion</t>
  </si>
  <si>
    <t>Τροχός</t>
  </si>
  <si>
    <t>ASTM 25</t>
  </si>
  <si>
    <t>ΒΗΝ</t>
  </si>
  <si>
    <r>
      <t>S</t>
    </r>
    <r>
      <rPr>
        <b/>
        <i/>
        <vertAlign val="subscript"/>
        <sz val="10"/>
        <rFont val="Arial Greek"/>
        <family val="0"/>
      </rPr>
      <t>επιτρ</t>
    </r>
  </si>
  <si>
    <t>Τάση &lt; Τάση επιτρεπόμενη ?</t>
  </si>
  <si>
    <t>Γεωμετρικός συντελεστής Buckinham</t>
  </si>
  <si>
    <r>
      <t>Q = 2N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>/(N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>+N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>)</t>
    </r>
  </si>
  <si>
    <t>K</t>
  </si>
  <si>
    <r>
      <t>K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 xml:space="preserve"> = </t>
    </r>
  </si>
  <si>
    <r>
      <t>K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 xml:space="preserve"> = </t>
    </r>
  </si>
  <si>
    <r>
      <t>σ</t>
    </r>
    <r>
      <rPr>
        <b/>
        <i/>
        <vertAlign val="subscript"/>
        <sz val="10"/>
        <rFont val="Arial Greek"/>
        <family val="0"/>
      </rPr>
      <t>2</t>
    </r>
    <r>
      <rPr>
        <b/>
        <i/>
        <sz val="10"/>
        <rFont val="Arial Greek"/>
        <family val="0"/>
      </rPr>
      <t xml:space="preserve"> = σ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>*y</t>
    </r>
    <r>
      <rPr>
        <b/>
        <i/>
        <vertAlign val="subscript"/>
        <sz val="10"/>
        <rFont val="Arial Greek"/>
        <family val="0"/>
      </rPr>
      <t>1</t>
    </r>
    <r>
      <rPr>
        <b/>
        <i/>
        <sz val="10"/>
        <rFont val="Arial Greek"/>
        <family val="0"/>
      </rPr>
      <t>/y</t>
    </r>
    <r>
      <rPr>
        <b/>
        <i/>
        <vertAlign val="subscript"/>
        <sz val="10"/>
        <rFont val="Arial Greek"/>
        <family val="0"/>
      </rPr>
      <t xml:space="preserve">2 </t>
    </r>
    <r>
      <rPr>
        <b/>
        <i/>
        <sz val="10"/>
        <rFont val="Arial Greek"/>
        <family val="0"/>
      </rPr>
      <t>=</t>
    </r>
  </si>
  <si>
    <t>Χυτοχάλυβας, 0.20% C, με θερμική επεξ.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</si>
</sst>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14">
    <font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i/>
      <vertAlign val="subscript"/>
      <sz val="10"/>
      <name val="Arial Greek"/>
      <family val="0"/>
    </font>
    <font>
      <sz val="8"/>
      <name val="Arial Greek"/>
      <family val="0"/>
    </font>
    <font>
      <b/>
      <i/>
      <vertAlign val="superscript"/>
      <sz val="10"/>
      <name val="Arial Greek"/>
      <family val="0"/>
    </font>
    <font>
      <b/>
      <i/>
      <sz val="10"/>
      <color indexed="10"/>
      <name val="Arial Greek"/>
      <family val="0"/>
    </font>
    <font>
      <sz val="10"/>
      <color indexed="10"/>
      <name val="Arial Greek"/>
      <family val="0"/>
    </font>
    <font>
      <b/>
      <i/>
      <sz val="10"/>
      <color indexed="12"/>
      <name val="Arial Greek"/>
      <family val="0"/>
    </font>
    <font>
      <sz val="10"/>
      <color indexed="12"/>
      <name val="Arial Greek"/>
      <family val="0"/>
    </font>
    <font>
      <b/>
      <i/>
      <vertAlign val="subscript"/>
      <sz val="10"/>
      <color indexed="12"/>
      <name val="Arial Greek"/>
      <family val="0"/>
    </font>
    <font>
      <b/>
      <i/>
      <vertAlign val="subscript"/>
      <sz val="10"/>
      <color indexed="10"/>
      <name val="Arial Greek"/>
      <family val="0"/>
    </font>
    <font>
      <b/>
      <i/>
      <sz val="12"/>
      <name val="Arial Greek"/>
      <family val="0"/>
    </font>
    <font>
      <sz val="12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9" xfId="0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2" fontId="7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Relationship Id="rId8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workbookViewId="0" topLeftCell="A1">
      <selection activeCell="J26" sqref="J26"/>
    </sheetView>
  </sheetViews>
  <sheetFormatPr defaultColWidth="9.00390625" defaultRowHeight="12.75"/>
  <cols>
    <col min="1" max="1" width="32.00390625" style="1" customWidth="1"/>
    <col min="2" max="2" width="15.75390625" style="2" customWidth="1"/>
    <col min="3" max="3" width="8.375" style="3" customWidth="1"/>
    <col min="4" max="4" width="8.375" style="4" customWidth="1"/>
    <col min="5" max="5" width="3.75390625" style="1" customWidth="1"/>
    <col min="6" max="6" width="15.75390625" style="1" customWidth="1"/>
    <col min="7" max="7" width="8.375" style="2" customWidth="1"/>
    <col min="8" max="8" width="9.625" style="4" customWidth="1"/>
    <col min="9" max="16384" width="9.125" style="1" customWidth="1"/>
  </cols>
  <sheetData>
    <row r="1" spans="1:8" ht="34.5" customHeight="1">
      <c r="A1" s="9" t="s">
        <v>14</v>
      </c>
      <c r="B1" s="10"/>
      <c r="C1" s="10"/>
      <c r="D1" s="10"/>
      <c r="E1" s="10"/>
      <c r="F1" s="10"/>
      <c r="G1" s="10"/>
      <c r="H1" s="11"/>
    </row>
    <row r="2" spans="1:8" ht="39.75" customHeight="1" thickBot="1">
      <c r="A2" s="12" t="s">
        <v>40</v>
      </c>
      <c r="B2" s="6"/>
      <c r="C2" s="6"/>
      <c r="D2" s="6"/>
      <c r="E2" s="6"/>
      <c r="F2" s="6"/>
      <c r="G2" s="6"/>
      <c r="H2" s="5"/>
    </row>
    <row r="3" spans="1:8" ht="19.5" customHeight="1" thickBot="1">
      <c r="A3" s="65" t="s">
        <v>21</v>
      </c>
      <c r="B3" s="54"/>
      <c r="C3" s="54"/>
      <c r="D3" s="54"/>
      <c r="E3" s="54"/>
      <c r="F3" s="54"/>
      <c r="G3" s="54"/>
      <c r="H3" s="55"/>
    </row>
    <row r="4" spans="1:8" ht="12.75">
      <c r="A4" s="66" t="s">
        <v>22</v>
      </c>
      <c r="B4" s="56" t="s">
        <v>17</v>
      </c>
      <c r="C4" s="52">
        <v>2</v>
      </c>
      <c r="D4" s="53" t="s">
        <v>0</v>
      </c>
      <c r="E4" s="7"/>
      <c r="F4" s="47"/>
      <c r="G4" s="48"/>
      <c r="H4" s="46"/>
    </row>
    <row r="5" spans="1:8" ht="12.75">
      <c r="A5" s="67" t="s">
        <v>24</v>
      </c>
      <c r="B5" s="57" t="s">
        <v>5</v>
      </c>
      <c r="C5" s="15">
        <f>3</f>
        <v>3</v>
      </c>
      <c r="D5" s="22"/>
      <c r="E5" s="7"/>
      <c r="F5" s="34"/>
      <c r="G5" s="18"/>
      <c r="H5" s="23"/>
    </row>
    <row r="6" spans="1:8" ht="14.25">
      <c r="A6" s="67" t="s">
        <v>23</v>
      </c>
      <c r="B6" s="57" t="s">
        <v>18</v>
      </c>
      <c r="C6" s="15">
        <v>600</v>
      </c>
      <c r="D6" s="22" t="s">
        <v>1</v>
      </c>
      <c r="E6" s="7"/>
      <c r="F6" s="21" t="s">
        <v>43</v>
      </c>
      <c r="G6" s="15">
        <f>C6/C5</f>
        <v>200</v>
      </c>
      <c r="H6" s="22" t="s">
        <v>1</v>
      </c>
    </row>
    <row r="7" spans="1:8" ht="12.75">
      <c r="A7" s="67" t="s">
        <v>25</v>
      </c>
      <c r="B7" s="58" t="s">
        <v>3</v>
      </c>
      <c r="C7" s="16">
        <v>2</v>
      </c>
      <c r="D7" s="23"/>
      <c r="E7" s="7"/>
      <c r="F7" s="34"/>
      <c r="G7" s="18"/>
      <c r="H7" s="23"/>
    </row>
    <row r="8" spans="1:8" ht="14.25">
      <c r="A8" s="67" t="s">
        <v>29</v>
      </c>
      <c r="B8" s="58" t="s">
        <v>15</v>
      </c>
      <c r="C8" s="16">
        <v>25</v>
      </c>
      <c r="D8" s="24" t="s">
        <v>9</v>
      </c>
      <c r="E8" s="7"/>
      <c r="F8" s="26" t="s">
        <v>36</v>
      </c>
      <c r="G8" s="19">
        <f>C8*C5</f>
        <v>75</v>
      </c>
      <c r="H8" s="23" t="s">
        <v>9</v>
      </c>
    </row>
    <row r="9" spans="1:8" ht="12.75">
      <c r="A9" s="67" t="s">
        <v>28</v>
      </c>
      <c r="B9" s="59" t="s">
        <v>10</v>
      </c>
      <c r="C9" s="17">
        <f>3.1415927*C7</f>
        <v>6.2831854</v>
      </c>
      <c r="D9" s="23" t="s">
        <v>7</v>
      </c>
      <c r="E9" s="7"/>
      <c r="F9" s="34"/>
      <c r="G9" s="18"/>
      <c r="H9" s="35"/>
    </row>
    <row r="10" spans="1:8" ht="18.75" customHeight="1">
      <c r="A10" s="67" t="s">
        <v>30</v>
      </c>
      <c r="B10" s="60" t="s">
        <v>26</v>
      </c>
      <c r="C10" s="19">
        <f>C7*C8</f>
        <v>50</v>
      </c>
      <c r="D10" s="23" t="s">
        <v>7</v>
      </c>
      <c r="E10" s="7"/>
      <c r="F10" s="26" t="s">
        <v>27</v>
      </c>
      <c r="G10" s="19">
        <f>C7*G8</f>
        <v>150</v>
      </c>
      <c r="H10" s="23" t="s">
        <v>7</v>
      </c>
    </row>
    <row r="11" spans="1:8" ht="12.75">
      <c r="A11" s="67" t="s">
        <v>31</v>
      </c>
      <c r="B11" s="59" t="s">
        <v>6</v>
      </c>
      <c r="C11" s="20">
        <f>11*C7</f>
        <v>22</v>
      </c>
      <c r="D11" s="23" t="s">
        <v>7</v>
      </c>
      <c r="E11" s="7"/>
      <c r="F11" s="36"/>
      <c r="G11" s="18"/>
      <c r="H11" s="35"/>
    </row>
    <row r="12" spans="1:8" ht="38.25" customHeight="1">
      <c r="A12" s="67" t="s">
        <v>32</v>
      </c>
      <c r="B12" s="60"/>
      <c r="C12" s="19">
        <f>71620*C4/C6</f>
        <v>238.73333333333332</v>
      </c>
      <c r="D12" s="23" t="s">
        <v>2</v>
      </c>
      <c r="E12" s="7"/>
      <c r="F12" s="34"/>
      <c r="G12" s="19">
        <f>71620*C4/G6</f>
        <v>716.2</v>
      </c>
      <c r="H12" s="35" t="s">
        <v>2</v>
      </c>
    </row>
    <row r="13" spans="1:8" ht="38.25" customHeight="1">
      <c r="A13" s="67" t="s">
        <v>33</v>
      </c>
      <c r="B13" s="60"/>
      <c r="C13" s="19">
        <f>2*C12/(C10/10)</f>
        <v>95.49333333333333</v>
      </c>
      <c r="D13" s="23" t="s">
        <v>4</v>
      </c>
      <c r="E13" s="7"/>
      <c r="F13" s="34"/>
      <c r="G13" s="28"/>
      <c r="H13" s="35"/>
    </row>
    <row r="14" spans="1:8" ht="38.25" customHeight="1">
      <c r="A14" s="67" t="s">
        <v>34</v>
      </c>
      <c r="B14" s="60"/>
      <c r="C14" s="19">
        <f>3.1415927*C10*C6/1000/60</f>
        <v>1.57079635</v>
      </c>
      <c r="D14" s="23" t="s">
        <v>8</v>
      </c>
      <c r="E14" s="7"/>
      <c r="F14" s="36"/>
      <c r="G14" s="18"/>
      <c r="H14" s="35"/>
    </row>
    <row r="15" spans="1:8" ht="38.25" customHeight="1" thickBot="1">
      <c r="A15" s="68" t="s">
        <v>35</v>
      </c>
      <c r="B15" s="61"/>
      <c r="C15" s="40">
        <f>C13*(3+C14)/3</f>
        <v>145.4935264831111</v>
      </c>
      <c r="D15" s="41" t="s">
        <v>4</v>
      </c>
      <c r="E15" s="7"/>
      <c r="F15" s="42"/>
      <c r="G15" s="43"/>
      <c r="H15" s="44"/>
    </row>
    <row r="16" spans="1:8" ht="13.5" thickBot="1">
      <c r="A16" s="13" t="s">
        <v>45</v>
      </c>
      <c r="B16" s="50"/>
      <c r="C16" s="50"/>
      <c r="D16" s="50"/>
      <c r="E16" s="50"/>
      <c r="F16" s="50"/>
      <c r="G16" s="50"/>
      <c r="H16" s="51"/>
    </row>
    <row r="17" spans="1:8" ht="14.25">
      <c r="A17" s="66" t="s">
        <v>20</v>
      </c>
      <c r="B17" s="62" t="s">
        <v>12</v>
      </c>
      <c r="C17" s="45">
        <v>1.5</v>
      </c>
      <c r="D17" s="46"/>
      <c r="E17" s="8"/>
      <c r="F17" s="47"/>
      <c r="G17" s="48"/>
      <c r="H17" s="49"/>
    </row>
    <row r="18" spans="1:8" ht="14.25">
      <c r="A18" s="67" t="s">
        <v>19</v>
      </c>
      <c r="B18" s="59" t="s">
        <v>13</v>
      </c>
      <c r="C18" s="30">
        <v>0.108</v>
      </c>
      <c r="D18" s="23"/>
      <c r="E18" s="7"/>
      <c r="F18" s="25" t="s">
        <v>16</v>
      </c>
      <c r="G18" s="30">
        <v>0.138</v>
      </c>
      <c r="H18" s="35"/>
    </row>
    <row r="19" spans="1:8" ht="33.75" customHeight="1">
      <c r="A19" s="67" t="s">
        <v>42</v>
      </c>
      <c r="B19" s="59"/>
      <c r="C19" s="17">
        <f>C15*C17/(C11/10)/C18/C9</f>
        <v>146.18695445441236</v>
      </c>
      <c r="D19" s="23" t="s">
        <v>11</v>
      </c>
      <c r="E19" s="7"/>
      <c r="F19" s="25" t="s">
        <v>57</v>
      </c>
      <c r="G19" s="17">
        <f>C19*C18/G18</f>
        <v>114.4071817469314</v>
      </c>
      <c r="H19" s="23" t="s">
        <v>11</v>
      </c>
    </row>
    <row r="20" spans="1:8" s="2" customFormat="1" ht="28.5" customHeight="1">
      <c r="A20" s="69" t="s">
        <v>44</v>
      </c>
      <c r="B20" s="63" t="s">
        <v>46</v>
      </c>
      <c r="C20" s="29" t="s">
        <v>50</v>
      </c>
      <c r="D20" s="23" t="s">
        <v>49</v>
      </c>
      <c r="E20" s="7"/>
      <c r="F20" s="37" t="s">
        <v>47</v>
      </c>
      <c r="G20" s="29" t="s">
        <v>50</v>
      </c>
      <c r="H20" s="23" t="s">
        <v>49</v>
      </c>
    </row>
    <row r="21" spans="1:8" ht="39.75" customHeight="1">
      <c r="A21" s="70"/>
      <c r="B21" s="83" t="s">
        <v>58</v>
      </c>
      <c r="C21" s="17">
        <v>1750</v>
      </c>
      <c r="D21" s="23">
        <v>250</v>
      </c>
      <c r="E21" s="7"/>
      <c r="F21" s="25" t="s">
        <v>48</v>
      </c>
      <c r="G21" s="17">
        <v>560</v>
      </c>
      <c r="H21" s="23">
        <v>174</v>
      </c>
    </row>
    <row r="22" spans="1:8" s="2" customFormat="1" ht="28.5" customHeight="1" thickBot="1">
      <c r="A22" s="71" t="s">
        <v>51</v>
      </c>
      <c r="B22" s="64" t="s">
        <v>37</v>
      </c>
      <c r="C22" s="38" t="str">
        <f>IF(C21&lt;C19,"αστοχεί.","είναι ασφαλές.")</f>
        <v>είναι ασφαλές.</v>
      </c>
      <c r="D22" s="39"/>
      <c r="E22" s="14"/>
      <c r="F22" s="27" t="s">
        <v>38</v>
      </c>
      <c r="G22" s="38" t="str">
        <f>IF(G21&lt;G19,"αστοχεί.","είναι ασφαλής.")</f>
        <v>είναι ασφαλής.</v>
      </c>
      <c r="H22" s="39"/>
    </row>
    <row r="23" spans="1:8" ht="34.5" customHeight="1">
      <c r="A23" s="9" t="s">
        <v>39</v>
      </c>
      <c r="B23" s="10"/>
      <c r="C23" s="10"/>
      <c r="D23" s="10"/>
      <c r="E23" s="10"/>
      <c r="F23" s="10"/>
      <c r="G23" s="10"/>
      <c r="H23" s="11"/>
    </row>
    <row r="24" spans="1:8" ht="39.75" customHeight="1" thickBot="1">
      <c r="A24" s="12" t="s">
        <v>41</v>
      </c>
      <c r="B24" s="6"/>
      <c r="C24" s="6"/>
      <c r="D24" s="6"/>
      <c r="E24" s="6"/>
      <c r="F24" s="6"/>
      <c r="G24" s="6"/>
      <c r="H24" s="5"/>
    </row>
    <row r="25" spans="1:8" ht="23.25" customHeight="1">
      <c r="A25" s="72" t="s">
        <v>52</v>
      </c>
      <c r="B25" s="32" t="s">
        <v>53</v>
      </c>
      <c r="C25" s="73">
        <f>2*G8/(C8+G8)</f>
        <v>1.5</v>
      </c>
      <c r="D25" s="79"/>
      <c r="E25" s="80"/>
      <c r="F25" s="31"/>
      <c r="G25" s="32"/>
      <c r="H25" s="33"/>
    </row>
    <row r="26" spans="1:8" ht="23.25" customHeight="1">
      <c r="A26" s="74"/>
      <c r="B26" s="18" t="s">
        <v>55</v>
      </c>
      <c r="C26" s="28">
        <f>C15/(C10/10)/(C11/10)/C25</f>
        <v>8.817789483824916</v>
      </c>
      <c r="D26" s="23" t="s">
        <v>11</v>
      </c>
      <c r="E26" s="81"/>
      <c r="F26" s="26" t="s">
        <v>56</v>
      </c>
      <c r="G26" s="28">
        <f>C15/(G10/10)/(C11/10)/C25</f>
        <v>2.939263161274972</v>
      </c>
      <c r="H26" s="23" t="s">
        <v>11</v>
      </c>
    </row>
    <row r="27" spans="1:8" s="2" customFormat="1" ht="28.5" customHeight="1">
      <c r="A27" s="75" t="s">
        <v>44</v>
      </c>
      <c r="B27" s="29" t="s">
        <v>46</v>
      </c>
      <c r="C27" s="29" t="s">
        <v>54</v>
      </c>
      <c r="D27" s="23" t="s">
        <v>49</v>
      </c>
      <c r="E27" s="81"/>
      <c r="F27" s="37" t="s">
        <v>47</v>
      </c>
      <c r="G27" s="29" t="s">
        <v>54</v>
      </c>
      <c r="H27" s="23" t="s">
        <v>49</v>
      </c>
    </row>
    <row r="28" spans="1:8" ht="41.25" customHeight="1">
      <c r="A28" s="76"/>
      <c r="B28" s="84" t="str">
        <f>B21</f>
        <v>Χυτοχάλυβας, 0.20% C, με θερμική επεξ.</v>
      </c>
      <c r="C28" s="17">
        <v>13.809</v>
      </c>
      <c r="D28" s="23">
        <f>D21</f>
        <v>250</v>
      </c>
      <c r="E28" s="81"/>
      <c r="F28" s="25" t="s">
        <v>48</v>
      </c>
      <c r="G28" s="17">
        <v>4</v>
      </c>
      <c r="H28" s="23">
        <v>174</v>
      </c>
    </row>
    <row r="29" spans="1:8" s="2" customFormat="1" ht="28.5" customHeight="1" thickBot="1">
      <c r="A29" s="77" t="s">
        <v>51</v>
      </c>
      <c r="B29" s="78" t="s">
        <v>37</v>
      </c>
      <c r="C29" s="38" t="str">
        <f>IF(C28&lt;C26,"αστοχεί.","είναι ασφαλές.")</f>
        <v>είναι ασφαλές.</v>
      </c>
      <c r="D29" s="39"/>
      <c r="E29" s="82"/>
      <c r="F29" s="27" t="s">
        <v>38</v>
      </c>
      <c r="G29" s="38" t="str">
        <f>IF(G28&lt;G26,"αστοχεί.","είναι ασφαλής.")</f>
        <v>είναι ασφαλής.</v>
      </c>
      <c r="H29" s="39"/>
    </row>
  </sheetData>
  <mergeCells count="9">
    <mergeCell ref="A1:H1"/>
    <mergeCell ref="A2:H2"/>
    <mergeCell ref="A3:H3"/>
    <mergeCell ref="A23:H23"/>
    <mergeCell ref="A24:H24"/>
    <mergeCell ref="A16:H16"/>
    <mergeCell ref="E4:E15"/>
    <mergeCell ref="E17:E22"/>
    <mergeCell ref="E25:E29"/>
  </mergeCells>
  <printOptions/>
  <pageMargins left="0.75" right="0.75" top="1" bottom="1" header="0.5" footer="0.5"/>
  <pageSetup fitToHeight="1" fitToWidth="1" horizontalDpi="600" verticalDpi="600" orientation="portrait" paperSize="9" scale="86" r:id="rId10"/>
  <legacyDrawing r:id="rId9"/>
  <oleObjects>
    <oleObject progId="Equation.DSMT4" shapeId="1331533" r:id="rId1"/>
    <oleObject progId="Equation.DSMT4" shapeId="1360480" r:id="rId2"/>
    <oleObject progId="Equation.DSMT4" shapeId="1425626" r:id="rId3"/>
    <oleObject progId="Equation.DSMT4" shapeId="1440635" r:id="rId4"/>
    <oleObject progId="Equation.DSMT4" shapeId="1445159" r:id="rId5"/>
    <oleObject progId="Equation.DSMT4" shapeId="1641785" r:id="rId6"/>
    <oleObject progId="Equation.DSMT4" shapeId="1646891" r:id="rId7"/>
    <oleObject progId="Equation.DSMT4" shapeId="166793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2005-01-08T19:14:28Z</cp:lastPrinted>
  <dcterms:created xsi:type="dcterms:W3CDTF">2005-01-08T13:00:56Z</dcterms:created>
  <dcterms:modified xsi:type="dcterms:W3CDTF">2005-01-08T20:24:20Z</dcterms:modified>
  <cp:category/>
  <cp:version/>
  <cp:contentType/>
  <cp:contentStatus/>
</cp:coreProperties>
</file>