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<sst xmlns="http://schemas.openxmlformats.org/spreadsheetml/2006/main" count="84" uniqueCount="73">
  <si>
    <t xml:space="preserve">d = </t>
  </si>
  <si>
    <t xml:space="preserve">Διάμετρος άξονα </t>
  </si>
  <si>
    <t>Μήκος εδράνου</t>
  </si>
  <si>
    <t>l =</t>
  </si>
  <si>
    <t xml:space="preserve">W = </t>
  </si>
  <si>
    <t>Φορτίο εδράνου</t>
  </si>
  <si>
    <t>Στροφές άξονα</t>
  </si>
  <si>
    <t>Ν =</t>
  </si>
  <si>
    <t>N</t>
  </si>
  <si>
    <t>mm</t>
  </si>
  <si>
    <t>Ιξώδες</t>
  </si>
  <si>
    <t>μ =</t>
  </si>
  <si>
    <t>Αριθμός Sommerfeld</t>
  </si>
  <si>
    <t>Ακτινική χάρη</t>
  </si>
  <si>
    <t xml:space="preserve">c = </t>
  </si>
  <si>
    <t>Pa.s</t>
  </si>
  <si>
    <t xml:space="preserve">f(r/c) = </t>
  </si>
  <si>
    <t>Συντελεστής τριβής</t>
  </si>
  <si>
    <t>f =</t>
  </si>
  <si>
    <t>Ροπή τριβής</t>
  </si>
  <si>
    <t>Nm</t>
  </si>
  <si>
    <t>Απώλειες ισχύος</t>
  </si>
  <si>
    <t>rad/s</t>
  </si>
  <si>
    <t>rev/s</t>
  </si>
  <si>
    <t>ΥΠΟΛΟΓΙΣΜΟΣ ΕΔΡΑΝΟΥ ΟΛΙΣΘΗΣΕΩΣ</t>
  </si>
  <si>
    <t>ω = 2πΝ =</t>
  </si>
  <si>
    <t>Λόγος μήκους / διάμετρο</t>
  </si>
  <si>
    <t>l / d =</t>
  </si>
  <si>
    <t>Δεδομένα του εδράνου ολισθήσεως</t>
  </si>
  <si>
    <t>Στοιχεία που υπολογίζονται</t>
  </si>
  <si>
    <t>Ελάχιστο πάχος λιπαντικού</t>
  </si>
  <si>
    <t>Ολική ροή λιπαντικού</t>
  </si>
  <si>
    <t>Πλευρική ροή λιπαντικού</t>
  </si>
  <si>
    <t>Αδιάστατη ολική ροή λιπαντικού</t>
  </si>
  <si>
    <t>Q =</t>
  </si>
  <si>
    <t>Αδιάστατη πλευρική ροή λιπαντικού</t>
  </si>
  <si>
    <t>Αδιάστατος συντελεστής τριβής</t>
  </si>
  <si>
    <t>Q / (rcNl) =</t>
  </si>
  <si>
    <r>
      <t>Τ</t>
    </r>
    <r>
      <rPr>
        <i/>
        <vertAlign val="subscript"/>
        <sz val="10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 xml:space="preserve"> = </t>
    </r>
  </si>
  <si>
    <r>
      <t>o</t>
    </r>
    <r>
      <rPr>
        <i/>
        <sz val="10"/>
        <rFont val="Arial"/>
        <family val="2"/>
      </rPr>
      <t>C</t>
    </r>
  </si>
  <si>
    <t>Έστω άνοδος θερμοκρασίας</t>
  </si>
  <si>
    <t xml:space="preserve">ΔΤ = </t>
  </si>
  <si>
    <t>Μέση θερμοκρασία στο έδρανο</t>
  </si>
  <si>
    <t>Λόγος r/c</t>
  </si>
  <si>
    <t>( r / c ) =</t>
  </si>
  <si>
    <t>Μέση πίεση στο λιπαντικό</t>
  </si>
  <si>
    <t>Pa</t>
  </si>
  <si>
    <t>Η διαφορά θερμοκρασίας του λαδιού</t>
  </si>
  <si>
    <t>Γωνία συμπεριφοράς</t>
  </si>
  <si>
    <t>deg</t>
  </si>
  <si>
    <t>W</t>
  </si>
  <si>
    <r>
      <t>T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= </t>
    </r>
  </si>
  <si>
    <r>
      <t>p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= </t>
    </r>
  </si>
  <si>
    <r>
      <t>S = (r/c)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μN/p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=</t>
    </r>
  </si>
  <si>
    <r>
      <t>Q</t>
    </r>
    <r>
      <rPr>
        <i/>
        <vertAlign val="subscript"/>
        <sz val="10"/>
        <rFont val="Arial"/>
        <family val="2"/>
      </rPr>
      <t xml:space="preserve">s </t>
    </r>
    <r>
      <rPr>
        <i/>
        <sz val="10"/>
        <rFont val="Arial"/>
        <family val="2"/>
      </rPr>
      <t xml:space="preserve">/ Q = </t>
    </r>
  </si>
  <si>
    <r>
      <t>Q</t>
    </r>
    <r>
      <rPr>
        <i/>
        <vertAlign val="subscript"/>
        <sz val="10"/>
        <rFont val="Arial"/>
        <family val="2"/>
      </rPr>
      <t>s</t>
    </r>
    <r>
      <rPr>
        <i/>
        <sz val="10"/>
        <rFont val="Arial"/>
        <family val="2"/>
      </rPr>
      <t xml:space="preserve"> = </t>
    </r>
  </si>
  <si>
    <r>
      <t>Μ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= f W r = </t>
    </r>
  </si>
  <si>
    <r>
      <t>N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 xml:space="preserve"> = M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ω =</t>
    </r>
  </si>
  <si>
    <t>Γραμμική ταχύτητα</t>
  </si>
  <si>
    <t>υ = πdN =</t>
  </si>
  <si>
    <t>m/s</t>
  </si>
  <si>
    <t>Θερμοκρασία εισόδου λαδιού SAE10</t>
  </si>
  <si>
    <r>
      <t>h</t>
    </r>
    <r>
      <rPr>
        <i/>
        <vertAlign val="subscript"/>
        <sz val="10"/>
        <rFont val="Arial"/>
        <family val="2"/>
      </rPr>
      <t xml:space="preserve">0 </t>
    </r>
    <r>
      <rPr>
        <i/>
        <sz val="10"/>
        <rFont val="Arial"/>
        <family val="2"/>
      </rPr>
      <t>/c =</t>
    </r>
  </si>
  <si>
    <r>
      <t>h</t>
    </r>
    <r>
      <rPr>
        <i/>
        <vertAlign val="subscript"/>
        <sz val="10"/>
        <rFont val="Arial"/>
        <family val="2"/>
      </rPr>
      <t xml:space="preserve">0 </t>
    </r>
    <r>
      <rPr>
        <i/>
        <sz val="10"/>
        <rFont val="Arial"/>
        <family val="2"/>
      </rPr>
      <t xml:space="preserve"> =</t>
    </r>
  </si>
  <si>
    <t>Αδιάστατo ελάχιστο πάχος</t>
  </si>
  <si>
    <t>Μετατόπιση</t>
  </si>
  <si>
    <t xml:space="preserve">φ = </t>
  </si>
  <si>
    <t>Κατακόρυφη μετατόπιση</t>
  </si>
  <si>
    <r>
      <t>e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= c - h</t>
    </r>
    <r>
      <rPr>
        <i/>
        <vertAlign val="subscript"/>
        <sz val="10"/>
        <rFont val="Arial"/>
        <family val="2"/>
      </rPr>
      <t>0</t>
    </r>
  </si>
  <si>
    <r>
      <t>e</t>
    </r>
    <r>
      <rPr>
        <i/>
        <vertAlign val="subscript"/>
        <sz val="10"/>
        <rFont val="Arial"/>
        <family val="2"/>
      </rPr>
      <t xml:space="preserve">x1 </t>
    </r>
    <r>
      <rPr>
        <i/>
        <sz val="10"/>
        <rFont val="Arial"/>
        <family val="2"/>
      </rPr>
      <t>= e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sinφ</t>
    </r>
  </si>
  <si>
    <t>Οριζόντια μετατόπιση</t>
  </si>
  <si>
    <r>
      <t>ey</t>
    </r>
    <r>
      <rPr>
        <i/>
        <vertAlign val="sub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= e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cosφ</t>
    </r>
  </si>
  <si>
    <t>lt / min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</si>
</sst>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"/>
  </numFmts>
  <fonts count="45">
    <font>
      <sz val="10"/>
      <name val="Arial"/>
      <family val="0"/>
    </font>
    <font>
      <i/>
      <sz val="10"/>
      <color indexed="12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vertAlign val="subscript"/>
      <sz val="10"/>
      <color indexed="12"/>
      <name val="Arial"/>
      <family val="2"/>
    </font>
    <font>
      <i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2" fontId="8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6" fontId="8" fillId="0" borderId="15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2" fontId="8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67" fontId="0" fillId="0" borderId="15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32.421875" style="3" customWidth="1"/>
    <col min="2" max="2" width="31.421875" style="16" customWidth="1"/>
    <col min="3" max="3" width="12.00390625" style="3" customWidth="1"/>
    <col min="4" max="4" width="9.140625" style="16" customWidth="1"/>
    <col min="5" max="16384" width="9.140625" style="3" customWidth="1"/>
  </cols>
  <sheetData>
    <row r="1" spans="1:4" ht="26.25" customHeight="1" thickBot="1">
      <c r="A1" s="38" t="s">
        <v>24</v>
      </c>
      <c r="B1" s="39"/>
      <c r="C1" s="39"/>
      <c r="D1" s="40"/>
    </row>
    <row r="2" spans="1:4" s="1" customFormat="1" ht="21.75" customHeight="1" thickBot="1">
      <c r="A2" s="41" t="s">
        <v>28</v>
      </c>
      <c r="B2" s="42"/>
      <c r="C2" s="42"/>
      <c r="D2" s="43"/>
    </row>
    <row r="3" spans="1:4" ht="14.25" customHeight="1">
      <c r="A3" s="4" t="s">
        <v>1</v>
      </c>
      <c r="B3" s="5" t="s">
        <v>0</v>
      </c>
      <c r="C3" s="6">
        <v>150</v>
      </c>
      <c r="D3" s="7" t="s">
        <v>9</v>
      </c>
    </row>
    <row r="4" spans="1:4" ht="14.25" customHeight="1">
      <c r="A4" s="8" t="s">
        <v>2</v>
      </c>
      <c r="B4" s="9" t="s">
        <v>3</v>
      </c>
      <c r="C4" s="10">
        <f>C3</f>
        <v>150</v>
      </c>
      <c r="D4" s="11" t="s">
        <v>9</v>
      </c>
    </row>
    <row r="5" spans="1:4" ht="14.25" customHeight="1">
      <c r="A5" s="8" t="s">
        <v>26</v>
      </c>
      <c r="B5" s="9" t="s">
        <v>27</v>
      </c>
      <c r="C5" s="10">
        <f>C4/C3</f>
        <v>1</v>
      </c>
      <c r="D5" s="11"/>
    </row>
    <row r="6" spans="1:4" ht="14.25" customHeight="1">
      <c r="A6" s="8" t="s">
        <v>13</v>
      </c>
      <c r="B6" s="9" t="s">
        <v>14</v>
      </c>
      <c r="C6" s="12">
        <f>0.15</f>
        <v>0.15</v>
      </c>
      <c r="D6" s="11" t="s">
        <v>9</v>
      </c>
    </row>
    <row r="7" spans="1:4" ht="14.25" customHeight="1">
      <c r="A7" s="8" t="s">
        <v>5</v>
      </c>
      <c r="B7" s="9" t="s">
        <v>4</v>
      </c>
      <c r="C7" s="10">
        <v>12500</v>
      </c>
      <c r="D7" s="11" t="s">
        <v>8</v>
      </c>
    </row>
    <row r="8" spans="1:4" ht="14.25" customHeight="1">
      <c r="A8" s="8" t="s">
        <v>6</v>
      </c>
      <c r="B8" s="9" t="s">
        <v>7</v>
      </c>
      <c r="C8" s="10">
        <f>3000/60</f>
        <v>50</v>
      </c>
      <c r="D8" s="11" t="s">
        <v>23</v>
      </c>
    </row>
    <row r="9" spans="1:4" ht="14.25" customHeight="1">
      <c r="A9" s="8" t="s">
        <v>6</v>
      </c>
      <c r="B9" s="9" t="s">
        <v>25</v>
      </c>
      <c r="C9" s="10">
        <f>C8*2*PI()</f>
        <v>314.1592653589793</v>
      </c>
      <c r="D9" s="11" t="s">
        <v>22</v>
      </c>
    </row>
    <row r="10" spans="1:4" ht="14.25" customHeight="1">
      <c r="A10" s="31" t="s">
        <v>58</v>
      </c>
      <c r="B10" s="32" t="s">
        <v>59</v>
      </c>
      <c r="C10" s="33">
        <f>PI()*C3/1000*C8</f>
        <v>23.561944901923447</v>
      </c>
      <c r="D10" s="34" t="s">
        <v>60</v>
      </c>
    </row>
    <row r="11" spans="1:4" s="1" customFormat="1" ht="14.25" customHeight="1" thickBot="1">
      <c r="A11" s="13" t="s">
        <v>61</v>
      </c>
      <c r="B11" s="14" t="s">
        <v>38</v>
      </c>
      <c r="C11" s="15">
        <v>90</v>
      </c>
      <c r="D11" s="2" t="s">
        <v>39</v>
      </c>
    </row>
    <row r="12" spans="1:4" ht="22.5" customHeight="1" thickBot="1">
      <c r="A12" s="44" t="s">
        <v>29</v>
      </c>
      <c r="B12" s="45"/>
      <c r="C12" s="45"/>
      <c r="D12" s="46"/>
    </row>
    <row r="13" spans="1:4" s="1" customFormat="1" ht="13.5" customHeight="1">
      <c r="A13" s="19" t="s">
        <v>40</v>
      </c>
      <c r="B13" s="20" t="s">
        <v>41</v>
      </c>
      <c r="C13" s="21">
        <v>5</v>
      </c>
      <c r="D13" s="17" t="s">
        <v>39</v>
      </c>
    </row>
    <row r="14" spans="1:4" s="1" customFormat="1" ht="13.5" customHeight="1">
      <c r="A14" s="22" t="s">
        <v>42</v>
      </c>
      <c r="B14" s="23" t="s">
        <v>51</v>
      </c>
      <c r="C14" s="24">
        <f>C11+C13/2</f>
        <v>92.5</v>
      </c>
      <c r="D14" s="18" t="s">
        <v>39</v>
      </c>
    </row>
    <row r="15" spans="1:4" s="1" customFormat="1" ht="13.5" customHeight="1">
      <c r="A15" s="22" t="s">
        <v>10</v>
      </c>
      <c r="B15" s="23" t="s">
        <v>11</v>
      </c>
      <c r="C15" s="35">
        <v>0.00538</v>
      </c>
      <c r="D15" s="25" t="s">
        <v>15</v>
      </c>
    </row>
    <row r="16" spans="1:4" s="1" customFormat="1" ht="13.5" customHeight="1">
      <c r="A16" s="22" t="s">
        <v>43</v>
      </c>
      <c r="B16" s="23" t="s">
        <v>44</v>
      </c>
      <c r="C16" s="24">
        <f>C3/2/C6</f>
        <v>500</v>
      </c>
      <c r="D16" s="25"/>
    </row>
    <row r="17" spans="1:4" s="1" customFormat="1" ht="13.5" customHeight="1">
      <c r="A17" s="22" t="s">
        <v>45</v>
      </c>
      <c r="B17" s="23" t="s">
        <v>52</v>
      </c>
      <c r="C17" s="24">
        <f>C7/C3/C4*1000000</f>
        <v>555555.5555555555</v>
      </c>
      <c r="D17" s="25" t="s">
        <v>46</v>
      </c>
    </row>
    <row r="18" spans="1:4" ht="13.5" customHeight="1">
      <c r="A18" s="22" t="s">
        <v>12</v>
      </c>
      <c r="B18" s="23" t="s">
        <v>53</v>
      </c>
      <c r="C18" s="26">
        <f>C16^2*C15*C8/C17</f>
        <v>0.12105</v>
      </c>
      <c r="D18" s="25"/>
    </row>
    <row r="19" spans="1:4" ht="13.5" customHeight="1">
      <c r="A19" s="22" t="s">
        <v>64</v>
      </c>
      <c r="B19" s="23" t="s">
        <v>62</v>
      </c>
      <c r="C19" s="24">
        <v>0.39</v>
      </c>
      <c r="D19" s="25"/>
    </row>
    <row r="20" spans="1:4" ht="13.5" customHeight="1">
      <c r="A20" s="22" t="s">
        <v>30</v>
      </c>
      <c r="B20" s="23" t="s">
        <v>63</v>
      </c>
      <c r="C20" s="26">
        <f>C19*C6</f>
        <v>0.058499999999999996</v>
      </c>
      <c r="D20" s="25" t="s">
        <v>9</v>
      </c>
    </row>
    <row r="21" spans="1:4" ht="13.5" customHeight="1">
      <c r="A21" s="22" t="s">
        <v>65</v>
      </c>
      <c r="B21" s="23" t="s">
        <v>68</v>
      </c>
      <c r="C21" s="26">
        <f>C6-C20</f>
        <v>0.0915</v>
      </c>
      <c r="D21" s="25" t="s">
        <v>9</v>
      </c>
    </row>
    <row r="22" spans="1:4" ht="13.5" customHeight="1">
      <c r="A22" s="22" t="s">
        <v>48</v>
      </c>
      <c r="B22" s="23" t="s">
        <v>66</v>
      </c>
      <c r="C22" s="36">
        <v>51</v>
      </c>
      <c r="D22" s="25" t="s">
        <v>49</v>
      </c>
    </row>
    <row r="23" spans="1:4" ht="13.5" customHeight="1">
      <c r="A23" s="22" t="s">
        <v>67</v>
      </c>
      <c r="B23" s="23" t="s">
        <v>69</v>
      </c>
      <c r="C23" s="37">
        <f>C21*SIN(C22/180*PI())</f>
        <v>0.07110885547331283</v>
      </c>
      <c r="D23" s="25" t="s">
        <v>9</v>
      </c>
    </row>
    <row r="24" spans="1:4" ht="13.5" customHeight="1">
      <c r="A24" s="22" t="s">
        <v>70</v>
      </c>
      <c r="B24" s="23" t="s">
        <v>71</v>
      </c>
      <c r="C24" s="37">
        <f>C21*COS(C22/180*PI())</f>
        <v>0.05758281578106013</v>
      </c>
      <c r="D24" s="25" t="s">
        <v>9</v>
      </c>
    </row>
    <row r="25" spans="1:4" ht="13.5" customHeight="1">
      <c r="A25" s="22" t="s">
        <v>36</v>
      </c>
      <c r="B25" s="23" t="s">
        <v>16</v>
      </c>
      <c r="C25" s="24">
        <v>3.2</v>
      </c>
      <c r="D25" s="25"/>
    </row>
    <row r="26" spans="1:4" ht="13.5" customHeight="1">
      <c r="A26" s="22" t="s">
        <v>17</v>
      </c>
      <c r="B26" s="23" t="s">
        <v>18</v>
      </c>
      <c r="C26" s="26">
        <f>C25/C16</f>
        <v>0.0064</v>
      </c>
      <c r="D26" s="25"/>
    </row>
    <row r="27" spans="1:4" ht="13.5" customHeight="1">
      <c r="A27" s="22" t="s">
        <v>33</v>
      </c>
      <c r="B27" s="23" t="s">
        <v>37</v>
      </c>
      <c r="C27" s="24">
        <v>4.3</v>
      </c>
      <c r="D27" s="25"/>
    </row>
    <row r="28" spans="1:4" ht="13.5" customHeight="1">
      <c r="A28" s="22" t="s">
        <v>31</v>
      </c>
      <c r="B28" s="23" t="s">
        <v>34</v>
      </c>
      <c r="C28" s="24">
        <f>C27*(C3/2*C6*C8*C4)*60/1000000</f>
        <v>21.76875</v>
      </c>
      <c r="D28" s="25" t="s">
        <v>72</v>
      </c>
    </row>
    <row r="29" spans="1:4" ht="13.5" customHeight="1">
      <c r="A29" s="22" t="s">
        <v>35</v>
      </c>
      <c r="B29" s="23" t="s">
        <v>54</v>
      </c>
      <c r="C29" s="24">
        <v>0.68</v>
      </c>
      <c r="D29" s="25"/>
    </row>
    <row r="30" spans="1:4" ht="13.5" customHeight="1">
      <c r="A30" s="22" t="s">
        <v>32</v>
      </c>
      <c r="B30" s="23" t="s">
        <v>55</v>
      </c>
      <c r="C30" s="24">
        <f>C29*C28</f>
        <v>14.802750000000001</v>
      </c>
      <c r="D30" s="25" t="s">
        <v>72</v>
      </c>
    </row>
    <row r="31" spans="1:4" ht="39" customHeight="1">
      <c r="A31" s="22" t="s">
        <v>47</v>
      </c>
      <c r="B31" s="23"/>
      <c r="C31" s="24">
        <f>8.3*10^(-6)*C17*C25/(1-C29/2)/C27</f>
        <v>5.19927961788427</v>
      </c>
      <c r="D31" s="18" t="s">
        <v>39</v>
      </c>
    </row>
    <row r="32" spans="1:4" ht="13.5" customHeight="1">
      <c r="A32" s="22" t="s">
        <v>19</v>
      </c>
      <c r="B32" s="23" t="s">
        <v>56</v>
      </c>
      <c r="C32" s="24">
        <f>C26*C7*C3/2/1000</f>
        <v>6</v>
      </c>
      <c r="D32" s="25" t="s">
        <v>20</v>
      </c>
    </row>
    <row r="33" spans="1:4" ht="13.5" customHeight="1" thickBot="1">
      <c r="A33" s="27" t="s">
        <v>21</v>
      </c>
      <c r="B33" s="28" t="s">
        <v>57</v>
      </c>
      <c r="C33" s="29">
        <f>C32*C9</f>
        <v>1884.9555921538758</v>
      </c>
      <c r="D33" s="30" t="s">
        <v>50</v>
      </c>
    </row>
  </sheetData>
  <sheetProtection/>
  <mergeCells count="3">
    <mergeCell ref="A1:D1"/>
    <mergeCell ref="A2:D2"/>
    <mergeCell ref="A12:D12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DSMT4" shapeId="3669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Papadopoulos</cp:lastModifiedBy>
  <dcterms:created xsi:type="dcterms:W3CDTF">2005-05-28T17:20:30Z</dcterms:created>
  <dcterms:modified xsi:type="dcterms:W3CDTF">2011-04-08T05:41:50Z</dcterms:modified>
  <cp:category/>
  <cp:version/>
  <cp:contentType/>
  <cp:contentStatus/>
</cp:coreProperties>
</file>