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numanal_presentations/"/>
    </mc:Choice>
  </mc:AlternateContent>
  <xr:revisionPtr revIDLastSave="257" documentId="11_F25DC773A252ABDACC1048D6519A411A5BDE58F2" xr6:coauthVersionLast="46" xr6:coauthVersionMax="46" xr10:uidLastSave="{E01527CA-7386-4950-8F4F-86244793E52E}"/>
  <bookViews>
    <workbookView xWindow="-108" yWindow="-108" windowWidth="23256" windowHeight="12576" activeTab="1" xr2:uid="{00000000-000D-0000-FFFF-FFFF00000000}"/>
  </bookViews>
  <sheets>
    <sheet name="f(x)" sheetId="1" r:id="rId1"/>
    <sheet name="raw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E5" i="2"/>
  <c r="E6" i="2"/>
  <c r="E7" i="2"/>
  <c r="I7" i="2" s="1"/>
  <c r="J7" i="2" s="1"/>
  <c r="E8" i="2"/>
  <c r="E9" i="2"/>
  <c r="I9" i="2" s="1"/>
  <c r="E4" i="2"/>
  <c r="F3" i="2" s="1"/>
  <c r="D19" i="1"/>
  <c r="F19" i="1" s="1"/>
  <c r="E19" i="1"/>
  <c r="H19" i="1" s="1"/>
  <c r="K19" i="1" s="1"/>
  <c r="D20" i="1"/>
  <c r="E20" i="1" s="1"/>
  <c r="F3" i="1"/>
  <c r="E3" i="1"/>
  <c r="D4" i="1"/>
  <c r="F4" i="1" s="1"/>
  <c r="F8" i="2" l="1"/>
  <c r="G9" i="2"/>
  <c r="H8" i="2"/>
  <c r="I8" i="2"/>
  <c r="J8" i="2" s="1"/>
  <c r="F7" i="2"/>
  <c r="H6" i="2"/>
  <c r="H7" i="2"/>
  <c r="H5" i="2"/>
  <c r="F6" i="2"/>
  <c r="G7" i="2"/>
  <c r="I6" i="2"/>
  <c r="J6" i="2" s="1"/>
  <c r="I5" i="2"/>
  <c r="J5" i="2" s="1"/>
  <c r="G6" i="2"/>
  <c r="G5" i="2"/>
  <c r="F5" i="2"/>
  <c r="F4" i="2"/>
  <c r="H4" i="2"/>
  <c r="G4" i="2"/>
  <c r="I4" i="2"/>
  <c r="J4" i="2" s="1"/>
  <c r="G19" i="1"/>
  <c r="J19" i="1" s="1"/>
  <c r="I19" i="1"/>
  <c r="L19" i="1" s="1"/>
  <c r="H20" i="1"/>
  <c r="F20" i="1"/>
  <c r="D21" i="1"/>
  <c r="D5" i="1"/>
  <c r="E4" i="1"/>
  <c r="G3" i="1" s="1"/>
  <c r="J3" i="1" s="1"/>
  <c r="H4" i="1"/>
  <c r="K4" i="1" s="1"/>
  <c r="E21" i="1" l="1"/>
  <c r="D22" i="1"/>
  <c r="F21" i="1"/>
  <c r="K20" i="1"/>
  <c r="D6" i="1"/>
  <c r="F5" i="1"/>
  <c r="E5" i="1"/>
  <c r="G20" i="1" l="1"/>
  <c r="J20" i="1" s="1"/>
  <c r="I20" i="1"/>
  <c r="L20" i="1" s="1"/>
  <c r="H21" i="1"/>
  <c r="K21" i="1" s="1"/>
  <c r="E22" i="1"/>
  <c r="D23" i="1"/>
  <c r="F22" i="1"/>
  <c r="D7" i="1"/>
  <c r="F6" i="1"/>
  <c r="E6" i="1"/>
  <c r="G4" i="1"/>
  <c r="J4" i="1" s="1"/>
  <c r="H5" i="1"/>
  <c r="K5" i="1" s="1"/>
  <c r="I4" i="1"/>
  <c r="L4" i="1" s="1"/>
  <c r="E23" i="1" l="1"/>
  <c r="D24" i="1"/>
  <c r="F23" i="1"/>
  <c r="H22" i="1"/>
  <c r="K22" i="1" s="1"/>
  <c r="G21" i="1"/>
  <c r="J21" i="1" s="1"/>
  <c r="I21" i="1"/>
  <c r="L21" i="1" s="1"/>
  <c r="H6" i="1"/>
  <c r="K6" i="1" s="1"/>
  <c r="I5" i="1"/>
  <c r="L5" i="1" s="1"/>
  <c r="G5" i="1"/>
  <c r="J5" i="1" s="1"/>
  <c r="D8" i="1"/>
  <c r="F7" i="1"/>
  <c r="E7" i="1"/>
  <c r="I22" i="1" l="1"/>
  <c r="L22" i="1" s="1"/>
  <c r="H23" i="1"/>
  <c r="K23" i="1" s="1"/>
  <c r="G22" i="1"/>
  <c r="J22" i="1" s="1"/>
  <c r="E24" i="1"/>
  <c r="D25" i="1"/>
  <c r="F24" i="1"/>
  <c r="G6" i="1"/>
  <c r="J6" i="1" s="1"/>
  <c r="H7" i="1"/>
  <c r="K7" i="1" s="1"/>
  <c r="I6" i="1"/>
  <c r="L6" i="1" s="1"/>
  <c r="D9" i="1"/>
  <c r="F8" i="1"/>
  <c r="E8" i="1"/>
  <c r="F25" i="1" l="1"/>
  <c r="E25" i="1"/>
  <c r="D26" i="1"/>
  <c r="I23" i="1"/>
  <c r="L23" i="1" s="1"/>
  <c r="H24" i="1"/>
  <c r="K24" i="1" s="1"/>
  <c r="G23" i="1"/>
  <c r="J23" i="1" s="1"/>
  <c r="I7" i="1"/>
  <c r="L7" i="1" s="1"/>
  <c r="G7" i="1"/>
  <c r="J7" i="1" s="1"/>
  <c r="H8" i="1"/>
  <c r="K8" i="1" s="1"/>
  <c r="D10" i="1"/>
  <c r="F9" i="1"/>
  <c r="E9" i="1"/>
  <c r="E26" i="1" l="1"/>
  <c r="D27" i="1"/>
  <c r="F26" i="1"/>
  <c r="G24" i="1"/>
  <c r="J24" i="1" s="1"/>
  <c r="I24" i="1"/>
  <c r="L24" i="1" s="1"/>
  <c r="H25" i="1"/>
  <c r="K25" i="1" s="1"/>
  <c r="D11" i="1"/>
  <c r="F10" i="1"/>
  <c r="E10" i="1"/>
  <c r="H9" i="1"/>
  <c r="K9" i="1" s="1"/>
  <c r="G8" i="1"/>
  <c r="J8" i="1" s="1"/>
  <c r="I8" i="1"/>
  <c r="L8" i="1" s="1"/>
  <c r="D28" i="1" l="1"/>
  <c r="E27" i="1"/>
  <c r="F27" i="1"/>
  <c r="G25" i="1"/>
  <c r="J25" i="1" s="1"/>
  <c r="I25" i="1"/>
  <c r="L25" i="1" s="1"/>
  <c r="H26" i="1"/>
  <c r="K26" i="1" s="1"/>
  <c r="G9" i="1"/>
  <c r="J9" i="1" s="1"/>
  <c r="I9" i="1"/>
  <c r="L9" i="1" s="1"/>
  <c r="H10" i="1"/>
  <c r="K10" i="1" s="1"/>
  <c r="D12" i="1"/>
  <c r="E11" i="1"/>
  <c r="F11" i="1"/>
  <c r="E28" i="1" l="1"/>
  <c r="D29" i="1"/>
  <c r="F28" i="1"/>
  <c r="G26" i="1"/>
  <c r="J26" i="1" s="1"/>
  <c r="I26" i="1"/>
  <c r="L26" i="1" s="1"/>
  <c r="H27" i="1"/>
  <c r="K27" i="1" s="1"/>
  <c r="I10" i="1"/>
  <c r="L10" i="1" s="1"/>
  <c r="H11" i="1"/>
  <c r="K11" i="1" s="1"/>
  <c r="G10" i="1"/>
  <c r="J10" i="1" s="1"/>
  <c r="D13" i="1"/>
  <c r="F12" i="1"/>
  <c r="E12" i="1"/>
  <c r="G27" i="1" l="1"/>
  <c r="J27" i="1" s="1"/>
  <c r="I27" i="1"/>
  <c r="L27" i="1" s="1"/>
  <c r="H28" i="1"/>
  <c r="K28" i="1" s="1"/>
  <c r="E29" i="1"/>
  <c r="D30" i="1"/>
  <c r="F29" i="1"/>
  <c r="I11" i="1"/>
  <c r="L11" i="1" s="1"/>
  <c r="H12" i="1"/>
  <c r="K12" i="1" s="1"/>
  <c r="G11" i="1"/>
  <c r="J11" i="1" s="1"/>
  <c r="D14" i="1"/>
  <c r="F13" i="1"/>
  <c r="E13" i="1"/>
  <c r="E30" i="1" l="1"/>
  <c r="D31" i="1"/>
  <c r="F30" i="1"/>
  <c r="G28" i="1"/>
  <c r="J28" i="1" s="1"/>
  <c r="I28" i="1"/>
  <c r="L28" i="1" s="1"/>
  <c r="H29" i="1"/>
  <c r="K29" i="1" s="1"/>
  <c r="I12" i="1"/>
  <c r="L12" i="1" s="1"/>
  <c r="H13" i="1"/>
  <c r="K13" i="1" s="1"/>
  <c r="G12" i="1"/>
  <c r="J12" i="1" s="1"/>
  <c r="D15" i="1"/>
  <c r="F14" i="1"/>
  <c r="E14" i="1"/>
  <c r="H30" i="1" l="1"/>
  <c r="K30" i="1" s="1"/>
  <c r="G29" i="1"/>
  <c r="J29" i="1" s="1"/>
  <c r="I29" i="1"/>
  <c r="L29" i="1" s="1"/>
  <c r="E31" i="1"/>
  <c r="D32" i="1"/>
  <c r="F31" i="1"/>
  <c r="G13" i="1"/>
  <c r="J13" i="1" s="1"/>
  <c r="I13" i="1"/>
  <c r="L13" i="1" s="1"/>
  <c r="H14" i="1"/>
  <c r="K14" i="1" s="1"/>
  <c r="D16" i="1"/>
  <c r="F15" i="1"/>
  <c r="E15" i="1"/>
  <c r="E32" i="1" l="1"/>
  <c r="D33" i="1"/>
  <c r="F32" i="1"/>
  <c r="I30" i="1"/>
  <c r="L30" i="1" s="1"/>
  <c r="H31" i="1"/>
  <c r="K31" i="1" s="1"/>
  <c r="G30" i="1"/>
  <c r="J30" i="1" s="1"/>
  <c r="I14" i="1"/>
  <c r="L14" i="1" s="1"/>
  <c r="G14" i="1"/>
  <c r="J14" i="1" s="1"/>
  <c r="H15" i="1"/>
  <c r="K15" i="1" s="1"/>
  <c r="D17" i="1"/>
  <c r="F16" i="1"/>
  <c r="E16" i="1"/>
  <c r="F33" i="1" l="1"/>
  <c r="E33" i="1"/>
  <c r="D34" i="1"/>
  <c r="G31" i="1"/>
  <c r="J31" i="1" s="1"/>
  <c r="I31" i="1"/>
  <c r="L31" i="1" s="1"/>
  <c r="H32" i="1"/>
  <c r="K32" i="1" s="1"/>
  <c r="I15" i="1"/>
  <c r="L15" i="1" s="1"/>
  <c r="G15" i="1"/>
  <c r="J15" i="1" s="1"/>
  <c r="H16" i="1"/>
  <c r="K16" i="1" s="1"/>
  <c r="D18" i="1"/>
  <c r="E17" i="1"/>
  <c r="F17" i="1"/>
  <c r="E34" i="1" l="1"/>
  <c r="D35" i="1"/>
  <c r="F34" i="1"/>
  <c r="G32" i="1"/>
  <c r="J32" i="1" s="1"/>
  <c r="I32" i="1"/>
  <c r="L32" i="1" s="1"/>
  <c r="H33" i="1"/>
  <c r="K33" i="1" s="1"/>
  <c r="F18" i="1"/>
  <c r="E18" i="1"/>
  <c r="H17" i="1"/>
  <c r="K17" i="1" s="1"/>
  <c r="G16" i="1"/>
  <c r="J16" i="1" s="1"/>
  <c r="I16" i="1"/>
  <c r="L16" i="1" s="1"/>
  <c r="F35" i="1" l="1"/>
  <c r="E35" i="1"/>
  <c r="D36" i="1"/>
  <c r="I33" i="1"/>
  <c r="L33" i="1" s="1"/>
  <c r="H34" i="1"/>
  <c r="K34" i="1" s="1"/>
  <c r="G33" i="1"/>
  <c r="J33" i="1" s="1"/>
  <c r="I17" i="1"/>
  <c r="L17" i="1" s="1"/>
  <c r="H18" i="1"/>
  <c r="K18" i="1" s="1"/>
  <c r="G17" i="1"/>
  <c r="J17" i="1" s="1"/>
  <c r="G34" i="1" l="1"/>
  <c r="J34" i="1" s="1"/>
  <c r="I34" i="1"/>
  <c r="L34" i="1" s="1"/>
  <c r="H35" i="1"/>
  <c r="K35" i="1" s="1"/>
  <c r="E36" i="1"/>
  <c r="D37" i="1"/>
  <c r="F36" i="1"/>
  <c r="I18" i="1"/>
  <c r="L18" i="1" s="1"/>
  <c r="G18" i="1"/>
  <c r="J18" i="1" s="1"/>
  <c r="E37" i="1" l="1"/>
  <c r="D38" i="1"/>
  <c r="F37" i="1"/>
  <c r="G35" i="1"/>
  <c r="J35" i="1" s="1"/>
  <c r="I35" i="1"/>
  <c r="L35" i="1" s="1"/>
  <c r="H36" i="1"/>
  <c r="K36" i="1" s="1"/>
  <c r="E38" i="1" l="1"/>
  <c r="D39" i="1"/>
  <c r="F38" i="1"/>
  <c r="G36" i="1"/>
  <c r="J36" i="1" s="1"/>
  <c r="I36" i="1"/>
  <c r="L36" i="1" s="1"/>
  <c r="H37" i="1"/>
  <c r="K37" i="1" s="1"/>
  <c r="E39" i="1" l="1"/>
  <c r="D40" i="1"/>
  <c r="F39" i="1"/>
  <c r="I37" i="1"/>
  <c r="L37" i="1" s="1"/>
  <c r="G37" i="1"/>
  <c r="J37" i="1" s="1"/>
  <c r="H38" i="1"/>
  <c r="K38" i="1" s="1"/>
  <c r="E40" i="1" l="1"/>
  <c r="D41" i="1"/>
  <c r="F40" i="1"/>
  <c r="I38" i="1"/>
  <c r="L38" i="1" s="1"/>
  <c r="H39" i="1"/>
  <c r="K39" i="1" s="1"/>
  <c r="G38" i="1"/>
  <c r="J38" i="1" s="1"/>
  <c r="F41" i="1" l="1"/>
  <c r="D42" i="1"/>
  <c r="E41" i="1"/>
  <c r="G39" i="1"/>
  <c r="J39" i="1" s="1"/>
  <c r="H40" i="1"/>
  <c r="K40" i="1" s="1"/>
  <c r="I39" i="1"/>
  <c r="L39" i="1" s="1"/>
  <c r="G40" i="1" l="1"/>
  <c r="J40" i="1" s="1"/>
  <c r="I40" i="1"/>
  <c r="L40" i="1" s="1"/>
  <c r="H41" i="1"/>
  <c r="K41" i="1" s="1"/>
  <c r="E42" i="1"/>
  <c r="D43" i="1"/>
  <c r="F42" i="1"/>
  <c r="F43" i="1" l="1"/>
  <c r="E43" i="1"/>
  <c r="I41" i="1"/>
  <c r="L41" i="1" s="1"/>
  <c r="H42" i="1"/>
  <c r="K42" i="1" s="1"/>
  <c r="G41" i="1"/>
  <c r="J41" i="1" s="1"/>
  <c r="G42" i="1" l="1"/>
  <c r="J42" i="1" s="1"/>
  <c r="I42" i="1"/>
  <c r="L42" i="1" s="1"/>
  <c r="H43" i="1"/>
  <c r="K43" i="1" s="1"/>
</calcChain>
</file>

<file path=xl/sharedStrings.xml><?xml version="1.0" encoding="utf-8"?>
<sst xmlns="http://schemas.openxmlformats.org/spreadsheetml/2006/main" count="23" uniqueCount="20">
  <si>
    <t>3&lt;=x&lt;=7</t>
  </si>
  <si>
    <t>x</t>
  </si>
  <si>
    <t>h=</t>
  </si>
  <si>
    <t>f(x)</t>
  </si>
  <si>
    <t>f'(x) ANALYTICAL</t>
  </si>
  <si>
    <t>f'(x) F.D.</t>
  </si>
  <si>
    <t>f'(x) B.D.</t>
  </si>
  <si>
    <t>f'(x) C.D.</t>
  </si>
  <si>
    <t>error F.D.</t>
  </si>
  <si>
    <t>error B.D.</t>
  </si>
  <si>
    <t>error C.D.</t>
  </si>
  <si>
    <t>f(x)=x^3+1</t>
  </si>
  <si>
    <t>f'(x)=3x^2</t>
  </si>
  <si>
    <t>values</t>
  </si>
  <si>
    <t>h</t>
  </si>
  <si>
    <t>F.D.</t>
  </si>
  <si>
    <t>B.D.</t>
  </si>
  <si>
    <t>C.D.</t>
  </si>
  <si>
    <t>h^2</t>
  </si>
  <si>
    <t>h^2/values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</si>
</sst>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0" fontId="0" fillId="0" borderId="0" xfId="0" applyNumberFormat="1"/>
    <xf numFmtId="10" fontId="0" fillId="2" borderId="0" xfId="0" applyNumberFormat="1" applyFill="1"/>
    <xf numFmtId="10" fontId="1" fillId="0" borderId="0" xfId="0" applyNumberFormat="1" applyFont="1"/>
    <xf numFmtId="164" fontId="4" fillId="0" borderId="0" xfId="0" applyNumberFormat="1" applyFont="1" applyAlignment="1">
      <alignment horizontal="center"/>
    </xf>
    <xf numFmtId="10" fontId="0" fillId="0" borderId="0" xfId="0" applyNumberFormat="1" applyFill="1"/>
    <xf numFmtId="10" fontId="1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f(x)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'f(x)'!$D$3:$D$43</c:f>
              <c:numCache>
                <c:formatCode>0.000</c:formatCode>
                <c:ptCount val="4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5.099999999999997</c:v>
                </c:pt>
                <c:pt idx="22">
                  <c:v>5.1999999999999966</c:v>
                </c:pt>
                <c:pt idx="23">
                  <c:v>5.2999999999999963</c:v>
                </c:pt>
                <c:pt idx="24">
                  <c:v>5.3999999999999959</c:v>
                </c:pt>
                <c:pt idx="25">
                  <c:v>5.4999999999999956</c:v>
                </c:pt>
                <c:pt idx="26">
                  <c:v>5.5999999999999952</c:v>
                </c:pt>
                <c:pt idx="27">
                  <c:v>5.6999999999999948</c:v>
                </c:pt>
                <c:pt idx="28">
                  <c:v>5.7999999999999945</c:v>
                </c:pt>
                <c:pt idx="29">
                  <c:v>5.8999999999999941</c:v>
                </c:pt>
                <c:pt idx="30">
                  <c:v>5.9999999999999938</c:v>
                </c:pt>
                <c:pt idx="31">
                  <c:v>6.0999999999999934</c:v>
                </c:pt>
                <c:pt idx="32">
                  <c:v>6.1999999999999931</c:v>
                </c:pt>
                <c:pt idx="33">
                  <c:v>6.2999999999999927</c:v>
                </c:pt>
                <c:pt idx="34">
                  <c:v>6.3999999999999924</c:v>
                </c:pt>
                <c:pt idx="35">
                  <c:v>6.499999999999992</c:v>
                </c:pt>
                <c:pt idx="36">
                  <c:v>6.5999999999999917</c:v>
                </c:pt>
                <c:pt idx="37">
                  <c:v>6.6999999999999913</c:v>
                </c:pt>
                <c:pt idx="38">
                  <c:v>6.7999999999999909</c:v>
                </c:pt>
                <c:pt idx="39">
                  <c:v>6.8999999999999906</c:v>
                </c:pt>
                <c:pt idx="40">
                  <c:v>6.9999999999999902</c:v>
                </c:pt>
              </c:numCache>
            </c:numRef>
          </c:xVal>
          <c:yVal>
            <c:numRef>
              <c:f>'f(x)'!$E$3:$E$43</c:f>
              <c:numCache>
                <c:formatCode>0.000</c:formatCode>
                <c:ptCount val="41"/>
                <c:pt idx="0">
                  <c:v>28</c:v>
                </c:pt>
                <c:pt idx="1">
                  <c:v>30.791000000000004</c:v>
                </c:pt>
                <c:pt idx="2">
                  <c:v>33.768000000000008</c:v>
                </c:pt>
                <c:pt idx="3">
                  <c:v>36.937000000000012</c:v>
                </c:pt>
                <c:pt idx="4">
                  <c:v>40.304000000000009</c:v>
                </c:pt>
                <c:pt idx="5">
                  <c:v>43.875000000000021</c:v>
                </c:pt>
                <c:pt idx="6">
                  <c:v>47.65600000000002</c:v>
                </c:pt>
                <c:pt idx="7">
                  <c:v>51.653000000000027</c:v>
                </c:pt>
                <c:pt idx="8">
                  <c:v>55.872000000000028</c:v>
                </c:pt>
                <c:pt idx="9">
                  <c:v>60.319000000000038</c:v>
                </c:pt>
                <c:pt idx="10">
                  <c:v>65.000000000000043</c:v>
                </c:pt>
                <c:pt idx="11">
                  <c:v>69.921000000000035</c:v>
                </c:pt>
                <c:pt idx="12">
                  <c:v>75.088000000000008</c:v>
                </c:pt>
                <c:pt idx="13">
                  <c:v>80.506999999999991</c:v>
                </c:pt>
                <c:pt idx="14">
                  <c:v>86.183999999999969</c:v>
                </c:pt>
                <c:pt idx="15">
                  <c:v>92.124999999999943</c:v>
                </c:pt>
                <c:pt idx="16">
                  <c:v>98.335999999999927</c:v>
                </c:pt>
                <c:pt idx="17">
                  <c:v>104.82299999999989</c:v>
                </c:pt>
                <c:pt idx="18">
                  <c:v>111.59199999999987</c:v>
                </c:pt>
                <c:pt idx="19">
                  <c:v>118.64899999999983</c:v>
                </c:pt>
                <c:pt idx="20">
                  <c:v>125.99999999999979</c:v>
                </c:pt>
                <c:pt idx="21">
                  <c:v>133.65099999999975</c:v>
                </c:pt>
                <c:pt idx="22">
                  <c:v>141.60799999999972</c:v>
                </c:pt>
                <c:pt idx="23">
                  <c:v>149.8769999999997</c:v>
                </c:pt>
                <c:pt idx="24">
                  <c:v>158.46399999999966</c:v>
                </c:pt>
                <c:pt idx="25">
                  <c:v>167.3749999999996</c:v>
                </c:pt>
                <c:pt idx="26">
                  <c:v>176.61599999999956</c:v>
                </c:pt>
                <c:pt idx="27">
                  <c:v>186.19299999999947</c:v>
                </c:pt>
                <c:pt idx="28">
                  <c:v>196.11199999999945</c:v>
                </c:pt>
                <c:pt idx="29">
                  <c:v>206.37899999999939</c:v>
                </c:pt>
                <c:pt idx="30">
                  <c:v>216.99999999999935</c:v>
                </c:pt>
                <c:pt idx="31">
                  <c:v>227.98099999999928</c:v>
                </c:pt>
                <c:pt idx="32">
                  <c:v>239.32799999999918</c:v>
                </c:pt>
                <c:pt idx="33">
                  <c:v>251.04699999999912</c:v>
                </c:pt>
                <c:pt idx="34">
                  <c:v>263.14399999999904</c:v>
                </c:pt>
                <c:pt idx="35">
                  <c:v>275.62499999999898</c:v>
                </c:pt>
                <c:pt idx="36">
                  <c:v>288.4959999999989</c:v>
                </c:pt>
                <c:pt idx="37">
                  <c:v>301.76299999999884</c:v>
                </c:pt>
                <c:pt idx="38">
                  <c:v>315.43199999999871</c:v>
                </c:pt>
                <c:pt idx="39">
                  <c:v>329.50899999999865</c:v>
                </c:pt>
                <c:pt idx="40">
                  <c:v>343.99999999999858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90-48B0-8B54-4D35FBF735C7}"/>
            </c:ext>
          </c:extLst>
        </c:ser>
        <c:ser>
          <c:idx val="1"/>
          <c:order val="1"/>
          <c:tx>
            <c:v>f'(x)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'f(x)'!$D$3:$D$43</c:f>
              <c:numCache>
                <c:formatCode>0.000</c:formatCode>
                <c:ptCount val="4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5.099999999999997</c:v>
                </c:pt>
                <c:pt idx="22">
                  <c:v>5.1999999999999966</c:v>
                </c:pt>
                <c:pt idx="23">
                  <c:v>5.2999999999999963</c:v>
                </c:pt>
                <c:pt idx="24">
                  <c:v>5.3999999999999959</c:v>
                </c:pt>
                <c:pt idx="25">
                  <c:v>5.4999999999999956</c:v>
                </c:pt>
                <c:pt idx="26">
                  <c:v>5.5999999999999952</c:v>
                </c:pt>
                <c:pt idx="27">
                  <c:v>5.6999999999999948</c:v>
                </c:pt>
                <c:pt idx="28">
                  <c:v>5.7999999999999945</c:v>
                </c:pt>
                <c:pt idx="29">
                  <c:v>5.8999999999999941</c:v>
                </c:pt>
                <c:pt idx="30">
                  <c:v>5.9999999999999938</c:v>
                </c:pt>
                <c:pt idx="31">
                  <c:v>6.0999999999999934</c:v>
                </c:pt>
                <c:pt idx="32">
                  <c:v>6.1999999999999931</c:v>
                </c:pt>
                <c:pt idx="33">
                  <c:v>6.2999999999999927</c:v>
                </c:pt>
                <c:pt idx="34">
                  <c:v>6.3999999999999924</c:v>
                </c:pt>
                <c:pt idx="35">
                  <c:v>6.499999999999992</c:v>
                </c:pt>
                <c:pt idx="36">
                  <c:v>6.5999999999999917</c:v>
                </c:pt>
                <c:pt idx="37">
                  <c:v>6.6999999999999913</c:v>
                </c:pt>
                <c:pt idx="38">
                  <c:v>6.7999999999999909</c:v>
                </c:pt>
                <c:pt idx="39">
                  <c:v>6.8999999999999906</c:v>
                </c:pt>
                <c:pt idx="40">
                  <c:v>6.9999999999999902</c:v>
                </c:pt>
              </c:numCache>
            </c:numRef>
          </c:xVal>
          <c:yVal>
            <c:numRef>
              <c:f>'f(x)'!$F$3:$F$43</c:f>
              <c:numCache>
                <c:formatCode>0.000</c:formatCode>
                <c:ptCount val="41"/>
                <c:pt idx="0">
                  <c:v>27</c:v>
                </c:pt>
                <c:pt idx="1">
                  <c:v>28.830000000000005</c:v>
                </c:pt>
                <c:pt idx="2">
                  <c:v>30.720000000000006</c:v>
                </c:pt>
                <c:pt idx="3">
                  <c:v>32.670000000000009</c:v>
                </c:pt>
                <c:pt idx="4">
                  <c:v>34.680000000000007</c:v>
                </c:pt>
                <c:pt idx="5">
                  <c:v>36.750000000000014</c:v>
                </c:pt>
                <c:pt idx="6">
                  <c:v>38.88000000000001</c:v>
                </c:pt>
                <c:pt idx="7">
                  <c:v>41.070000000000014</c:v>
                </c:pt>
                <c:pt idx="8">
                  <c:v>43.320000000000014</c:v>
                </c:pt>
                <c:pt idx="9">
                  <c:v>45.630000000000017</c:v>
                </c:pt>
                <c:pt idx="10">
                  <c:v>48.000000000000021</c:v>
                </c:pt>
                <c:pt idx="11">
                  <c:v>50.430000000000021</c:v>
                </c:pt>
                <c:pt idx="12">
                  <c:v>52.92</c:v>
                </c:pt>
                <c:pt idx="13">
                  <c:v>55.47</c:v>
                </c:pt>
                <c:pt idx="14">
                  <c:v>58.079999999999984</c:v>
                </c:pt>
                <c:pt idx="15">
                  <c:v>60.749999999999979</c:v>
                </c:pt>
                <c:pt idx="16">
                  <c:v>63.479999999999968</c:v>
                </c:pt>
                <c:pt idx="17">
                  <c:v>66.269999999999953</c:v>
                </c:pt>
                <c:pt idx="18">
                  <c:v>69.119999999999948</c:v>
                </c:pt>
                <c:pt idx="19">
                  <c:v>72.02999999999993</c:v>
                </c:pt>
                <c:pt idx="20">
                  <c:v>74.999999999999915</c:v>
                </c:pt>
                <c:pt idx="21">
                  <c:v>78.029999999999916</c:v>
                </c:pt>
                <c:pt idx="22">
                  <c:v>81.119999999999891</c:v>
                </c:pt>
                <c:pt idx="23">
                  <c:v>84.269999999999882</c:v>
                </c:pt>
                <c:pt idx="24">
                  <c:v>87.479999999999876</c:v>
                </c:pt>
                <c:pt idx="25">
                  <c:v>90.749999999999858</c:v>
                </c:pt>
                <c:pt idx="26">
                  <c:v>94.079999999999842</c:v>
                </c:pt>
                <c:pt idx="27">
                  <c:v>97.469999999999814</c:v>
                </c:pt>
                <c:pt idx="28">
                  <c:v>100.91999999999982</c:v>
                </c:pt>
                <c:pt idx="29">
                  <c:v>104.42999999999979</c:v>
                </c:pt>
                <c:pt idx="30">
                  <c:v>107.99999999999979</c:v>
                </c:pt>
                <c:pt idx="31">
                  <c:v>111.62999999999977</c:v>
                </c:pt>
                <c:pt idx="32">
                  <c:v>115.31999999999974</c:v>
                </c:pt>
                <c:pt idx="33">
                  <c:v>119.06999999999971</c:v>
                </c:pt>
                <c:pt idx="34">
                  <c:v>122.87999999999971</c:v>
                </c:pt>
                <c:pt idx="35">
                  <c:v>126.74999999999969</c:v>
                </c:pt>
                <c:pt idx="36">
                  <c:v>130.67999999999967</c:v>
                </c:pt>
                <c:pt idx="37">
                  <c:v>134.66999999999967</c:v>
                </c:pt>
                <c:pt idx="38">
                  <c:v>138.71999999999963</c:v>
                </c:pt>
                <c:pt idx="39">
                  <c:v>142.82999999999961</c:v>
                </c:pt>
                <c:pt idx="40">
                  <c:v>146.9999999999996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90-48B0-8B54-4D35FBF735C7}"/>
            </c:ext>
          </c:extLst>
        </c:ser>
        <c:ser>
          <c:idx val="2"/>
          <c:order val="2"/>
          <c:tx>
            <c:strRef>
              <c:f>'f(x)'!$G$2</c:f>
              <c:strCache>
                <c:ptCount val="1"/>
                <c:pt idx="0">
                  <c:v>f'(x) F.D.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'f(x)'!$D$3:$D$43</c:f>
              <c:numCache>
                <c:formatCode>0.000</c:formatCode>
                <c:ptCount val="4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5.099999999999997</c:v>
                </c:pt>
                <c:pt idx="22">
                  <c:v>5.1999999999999966</c:v>
                </c:pt>
                <c:pt idx="23">
                  <c:v>5.2999999999999963</c:v>
                </c:pt>
                <c:pt idx="24">
                  <c:v>5.3999999999999959</c:v>
                </c:pt>
                <c:pt idx="25">
                  <c:v>5.4999999999999956</c:v>
                </c:pt>
                <c:pt idx="26">
                  <c:v>5.5999999999999952</c:v>
                </c:pt>
                <c:pt idx="27">
                  <c:v>5.6999999999999948</c:v>
                </c:pt>
                <c:pt idx="28">
                  <c:v>5.7999999999999945</c:v>
                </c:pt>
                <c:pt idx="29">
                  <c:v>5.8999999999999941</c:v>
                </c:pt>
                <c:pt idx="30">
                  <c:v>5.9999999999999938</c:v>
                </c:pt>
                <c:pt idx="31">
                  <c:v>6.0999999999999934</c:v>
                </c:pt>
                <c:pt idx="32">
                  <c:v>6.1999999999999931</c:v>
                </c:pt>
                <c:pt idx="33">
                  <c:v>6.2999999999999927</c:v>
                </c:pt>
                <c:pt idx="34">
                  <c:v>6.3999999999999924</c:v>
                </c:pt>
                <c:pt idx="35">
                  <c:v>6.499999999999992</c:v>
                </c:pt>
                <c:pt idx="36">
                  <c:v>6.5999999999999917</c:v>
                </c:pt>
                <c:pt idx="37">
                  <c:v>6.6999999999999913</c:v>
                </c:pt>
                <c:pt idx="38">
                  <c:v>6.7999999999999909</c:v>
                </c:pt>
                <c:pt idx="39">
                  <c:v>6.8999999999999906</c:v>
                </c:pt>
                <c:pt idx="40">
                  <c:v>6.9999999999999902</c:v>
                </c:pt>
              </c:numCache>
            </c:numRef>
          </c:xVal>
          <c:yVal>
            <c:numRef>
              <c:f>'f(x)'!$G$3:$G$43</c:f>
              <c:numCache>
                <c:formatCode>0.000</c:formatCode>
                <c:ptCount val="41"/>
                <c:pt idx="0">
                  <c:v>27.910000000000039</c:v>
                </c:pt>
                <c:pt idx="1">
                  <c:v>29.770000000000039</c:v>
                </c:pt>
                <c:pt idx="2">
                  <c:v>31.69000000000004</c:v>
                </c:pt>
                <c:pt idx="3">
                  <c:v>33.669999999999973</c:v>
                </c:pt>
                <c:pt idx="4">
                  <c:v>35.710000000000122</c:v>
                </c:pt>
                <c:pt idx="5">
                  <c:v>37.809999999999988</c:v>
                </c:pt>
                <c:pt idx="6">
                  <c:v>39.97000000000007</c:v>
                </c:pt>
                <c:pt idx="7">
                  <c:v>42.190000000000012</c:v>
                </c:pt>
                <c:pt idx="8">
                  <c:v>44.470000000000098</c:v>
                </c:pt>
                <c:pt idx="9">
                  <c:v>46.810000000000045</c:v>
                </c:pt>
                <c:pt idx="10">
                  <c:v>49.209999999999923</c:v>
                </c:pt>
                <c:pt idx="11">
                  <c:v>51.669999999999732</c:v>
                </c:pt>
                <c:pt idx="12">
                  <c:v>54.189999999999827</c:v>
                </c:pt>
                <c:pt idx="13">
                  <c:v>56.769999999999783</c:v>
                </c:pt>
                <c:pt idx="14">
                  <c:v>59.409999999999741</c:v>
                </c:pt>
                <c:pt idx="15">
                  <c:v>62.109999999999843</c:v>
                </c:pt>
                <c:pt idx="16">
                  <c:v>64.869999999999663</c:v>
                </c:pt>
                <c:pt idx="17">
                  <c:v>67.68999999999977</c:v>
                </c:pt>
                <c:pt idx="18">
                  <c:v>70.569999999999595</c:v>
                </c:pt>
                <c:pt idx="19">
                  <c:v>73.509999999999565</c:v>
                </c:pt>
                <c:pt idx="20">
                  <c:v>76.509999999999678</c:v>
                </c:pt>
                <c:pt idx="21">
                  <c:v>79.569999999999652</c:v>
                </c:pt>
                <c:pt idx="22">
                  <c:v>82.68999999999977</c:v>
                </c:pt>
                <c:pt idx="23">
                  <c:v>85.869999999999607</c:v>
                </c:pt>
                <c:pt idx="24">
                  <c:v>89.109999999999445</c:v>
                </c:pt>
                <c:pt idx="25">
                  <c:v>92.40999999999957</c:v>
                </c:pt>
                <c:pt idx="26">
                  <c:v>95.769999999999129</c:v>
                </c:pt>
                <c:pt idx="27">
                  <c:v>99.189999999999827</c:v>
                </c:pt>
                <c:pt idx="28">
                  <c:v>102.66999999999939</c:v>
                </c:pt>
                <c:pt idx="29">
                  <c:v>106.20999999999952</c:v>
                </c:pt>
                <c:pt idx="30">
                  <c:v>109.80999999999938</c:v>
                </c:pt>
                <c:pt idx="31">
                  <c:v>113.46999999999895</c:v>
                </c:pt>
                <c:pt idx="32">
                  <c:v>117.18999999999937</c:v>
                </c:pt>
                <c:pt idx="33">
                  <c:v>120.96999999999923</c:v>
                </c:pt>
                <c:pt idx="34">
                  <c:v>124.80999999999938</c:v>
                </c:pt>
                <c:pt idx="35">
                  <c:v>128.70999999999924</c:v>
                </c:pt>
                <c:pt idx="36">
                  <c:v>132.66999999999939</c:v>
                </c:pt>
                <c:pt idx="37">
                  <c:v>136.68999999999869</c:v>
                </c:pt>
                <c:pt idx="38">
                  <c:v>140.76999999999941</c:v>
                </c:pt>
                <c:pt idx="39">
                  <c:v>144.90999999999929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90-48B0-8B54-4D35FBF735C7}"/>
            </c:ext>
          </c:extLst>
        </c:ser>
        <c:ser>
          <c:idx val="3"/>
          <c:order val="3"/>
          <c:tx>
            <c:strRef>
              <c:f>'f(x)'!$H$2</c:f>
              <c:strCache>
                <c:ptCount val="1"/>
                <c:pt idx="0">
                  <c:v>f'(x) B.D.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'f(x)'!$D$3:$D$43</c:f>
              <c:numCache>
                <c:formatCode>0.000</c:formatCode>
                <c:ptCount val="4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5.099999999999997</c:v>
                </c:pt>
                <c:pt idx="22">
                  <c:v>5.1999999999999966</c:v>
                </c:pt>
                <c:pt idx="23">
                  <c:v>5.2999999999999963</c:v>
                </c:pt>
                <c:pt idx="24">
                  <c:v>5.3999999999999959</c:v>
                </c:pt>
                <c:pt idx="25">
                  <c:v>5.4999999999999956</c:v>
                </c:pt>
                <c:pt idx="26">
                  <c:v>5.5999999999999952</c:v>
                </c:pt>
                <c:pt idx="27">
                  <c:v>5.6999999999999948</c:v>
                </c:pt>
                <c:pt idx="28">
                  <c:v>5.7999999999999945</c:v>
                </c:pt>
                <c:pt idx="29">
                  <c:v>5.8999999999999941</c:v>
                </c:pt>
                <c:pt idx="30">
                  <c:v>5.9999999999999938</c:v>
                </c:pt>
                <c:pt idx="31">
                  <c:v>6.0999999999999934</c:v>
                </c:pt>
                <c:pt idx="32">
                  <c:v>6.1999999999999931</c:v>
                </c:pt>
                <c:pt idx="33">
                  <c:v>6.2999999999999927</c:v>
                </c:pt>
                <c:pt idx="34">
                  <c:v>6.3999999999999924</c:v>
                </c:pt>
                <c:pt idx="35">
                  <c:v>6.499999999999992</c:v>
                </c:pt>
                <c:pt idx="36">
                  <c:v>6.5999999999999917</c:v>
                </c:pt>
                <c:pt idx="37">
                  <c:v>6.6999999999999913</c:v>
                </c:pt>
                <c:pt idx="38">
                  <c:v>6.7999999999999909</c:v>
                </c:pt>
                <c:pt idx="39">
                  <c:v>6.8999999999999906</c:v>
                </c:pt>
                <c:pt idx="40">
                  <c:v>6.9999999999999902</c:v>
                </c:pt>
              </c:numCache>
            </c:numRef>
          </c:xVal>
          <c:yVal>
            <c:numRef>
              <c:f>'f(x)'!$H$3:$H$43</c:f>
              <c:numCache>
                <c:formatCode>0.000</c:formatCode>
                <c:ptCount val="41"/>
                <c:pt idx="1">
                  <c:v>27.910000000000039</c:v>
                </c:pt>
                <c:pt idx="2">
                  <c:v>29.770000000000039</c:v>
                </c:pt>
                <c:pt idx="3">
                  <c:v>31.69000000000004</c:v>
                </c:pt>
                <c:pt idx="4">
                  <c:v>33.669999999999973</c:v>
                </c:pt>
                <c:pt idx="5">
                  <c:v>35.710000000000122</c:v>
                </c:pt>
                <c:pt idx="6">
                  <c:v>37.809999999999988</c:v>
                </c:pt>
                <c:pt idx="7">
                  <c:v>39.97000000000007</c:v>
                </c:pt>
                <c:pt idx="8">
                  <c:v>42.190000000000012</c:v>
                </c:pt>
                <c:pt idx="9">
                  <c:v>44.470000000000098</c:v>
                </c:pt>
                <c:pt idx="10">
                  <c:v>46.810000000000045</c:v>
                </c:pt>
                <c:pt idx="11">
                  <c:v>49.209999999999923</c:v>
                </c:pt>
                <c:pt idx="12">
                  <c:v>51.669999999999732</c:v>
                </c:pt>
                <c:pt idx="13">
                  <c:v>54.189999999999827</c:v>
                </c:pt>
                <c:pt idx="14">
                  <c:v>56.769999999999783</c:v>
                </c:pt>
                <c:pt idx="15">
                  <c:v>59.409999999999741</c:v>
                </c:pt>
                <c:pt idx="16">
                  <c:v>62.109999999999843</c:v>
                </c:pt>
                <c:pt idx="17">
                  <c:v>64.869999999999663</c:v>
                </c:pt>
                <c:pt idx="18">
                  <c:v>67.68999999999977</c:v>
                </c:pt>
                <c:pt idx="19">
                  <c:v>70.569999999999595</c:v>
                </c:pt>
                <c:pt idx="20">
                  <c:v>73.509999999999565</c:v>
                </c:pt>
                <c:pt idx="21">
                  <c:v>76.509999999999678</c:v>
                </c:pt>
                <c:pt idx="22">
                  <c:v>79.569999999999652</c:v>
                </c:pt>
                <c:pt idx="23">
                  <c:v>82.68999999999977</c:v>
                </c:pt>
                <c:pt idx="24">
                  <c:v>85.869999999999607</c:v>
                </c:pt>
                <c:pt idx="25">
                  <c:v>89.109999999999445</c:v>
                </c:pt>
                <c:pt idx="26">
                  <c:v>92.40999999999957</c:v>
                </c:pt>
                <c:pt idx="27">
                  <c:v>95.769999999999129</c:v>
                </c:pt>
                <c:pt idx="28">
                  <c:v>99.189999999999827</c:v>
                </c:pt>
                <c:pt idx="29">
                  <c:v>102.66999999999939</c:v>
                </c:pt>
                <c:pt idx="30">
                  <c:v>106.20999999999952</c:v>
                </c:pt>
                <c:pt idx="31">
                  <c:v>109.80999999999938</c:v>
                </c:pt>
                <c:pt idx="32">
                  <c:v>113.46999999999895</c:v>
                </c:pt>
                <c:pt idx="33">
                  <c:v>117.18999999999937</c:v>
                </c:pt>
                <c:pt idx="34">
                  <c:v>120.96999999999923</c:v>
                </c:pt>
                <c:pt idx="35">
                  <c:v>124.80999999999938</c:v>
                </c:pt>
                <c:pt idx="36">
                  <c:v>128.70999999999924</c:v>
                </c:pt>
                <c:pt idx="37">
                  <c:v>132.66999999999939</c:v>
                </c:pt>
                <c:pt idx="38">
                  <c:v>136.68999999999869</c:v>
                </c:pt>
                <c:pt idx="39">
                  <c:v>140.76999999999941</c:v>
                </c:pt>
                <c:pt idx="40">
                  <c:v>144.90999999999929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90-48B0-8B54-4D35FBF735C7}"/>
            </c:ext>
          </c:extLst>
        </c:ser>
        <c:ser>
          <c:idx val="4"/>
          <c:order val="4"/>
          <c:tx>
            <c:strRef>
              <c:f>'f(x)'!$I$2</c:f>
              <c:strCache>
                <c:ptCount val="1"/>
                <c:pt idx="0">
                  <c:v>f'(x) C.D.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'f(x)'!$D$3:$D$43</c:f>
              <c:numCache>
                <c:formatCode>0.000</c:formatCode>
                <c:ptCount val="4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5.099999999999997</c:v>
                </c:pt>
                <c:pt idx="22">
                  <c:v>5.1999999999999966</c:v>
                </c:pt>
                <c:pt idx="23">
                  <c:v>5.2999999999999963</c:v>
                </c:pt>
                <c:pt idx="24">
                  <c:v>5.3999999999999959</c:v>
                </c:pt>
                <c:pt idx="25">
                  <c:v>5.4999999999999956</c:v>
                </c:pt>
                <c:pt idx="26">
                  <c:v>5.5999999999999952</c:v>
                </c:pt>
                <c:pt idx="27">
                  <c:v>5.6999999999999948</c:v>
                </c:pt>
                <c:pt idx="28">
                  <c:v>5.7999999999999945</c:v>
                </c:pt>
                <c:pt idx="29">
                  <c:v>5.8999999999999941</c:v>
                </c:pt>
                <c:pt idx="30">
                  <c:v>5.9999999999999938</c:v>
                </c:pt>
                <c:pt idx="31">
                  <c:v>6.0999999999999934</c:v>
                </c:pt>
                <c:pt idx="32">
                  <c:v>6.1999999999999931</c:v>
                </c:pt>
                <c:pt idx="33">
                  <c:v>6.2999999999999927</c:v>
                </c:pt>
                <c:pt idx="34">
                  <c:v>6.3999999999999924</c:v>
                </c:pt>
                <c:pt idx="35">
                  <c:v>6.499999999999992</c:v>
                </c:pt>
                <c:pt idx="36">
                  <c:v>6.5999999999999917</c:v>
                </c:pt>
                <c:pt idx="37">
                  <c:v>6.6999999999999913</c:v>
                </c:pt>
                <c:pt idx="38">
                  <c:v>6.7999999999999909</c:v>
                </c:pt>
                <c:pt idx="39">
                  <c:v>6.8999999999999906</c:v>
                </c:pt>
                <c:pt idx="40">
                  <c:v>6.9999999999999902</c:v>
                </c:pt>
              </c:numCache>
            </c:numRef>
          </c:xVal>
          <c:yVal>
            <c:numRef>
              <c:f>'f(x)'!$I$3:$I$43</c:f>
              <c:numCache>
                <c:formatCode>0.000</c:formatCode>
                <c:ptCount val="41"/>
                <c:pt idx="1">
                  <c:v>28.840000000000039</c:v>
                </c:pt>
                <c:pt idx="2">
                  <c:v>30.73000000000004</c:v>
                </c:pt>
                <c:pt idx="3">
                  <c:v>32.680000000000007</c:v>
                </c:pt>
                <c:pt idx="4">
                  <c:v>34.690000000000047</c:v>
                </c:pt>
                <c:pt idx="5">
                  <c:v>36.760000000000055</c:v>
                </c:pt>
                <c:pt idx="6">
                  <c:v>38.890000000000029</c:v>
                </c:pt>
                <c:pt idx="7">
                  <c:v>41.080000000000041</c:v>
                </c:pt>
                <c:pt idx="8">
                  <c:v>43.330000000000055</c:v>
                </c:pt>
                <c:pt idx="9">
                  <c:v>45.640000000000072</c:v>
                </c:pt>
                <c:pt idx="10">
                  <c:v>48.009999999999984</c:v>
                </c:pt>
                <c:pt idx="11">
                  <c:v>50.439999999999827</c:v>
                </c:pt>
                <c:pt idx="12">
                  <c:v>52.929999999999779</c:v>
                </c:pt>
                <c:pt idx="13">
                  <c:v>55.479999999999805</c:v>
                </c:pt>
                <c:pt idx="14">
                  <c:v>58.089999999999762</c:v>
                </c:pt>
                <c:pt idx="15">
                  <c:v>60.759999999999792</c:v>
                </c:pt>
                <c:pt idx="16">
                  <c:v>63.489999999999753</c:v>
                </c:pt>
                <c:pt idx="17">
                  <c:v>66.279999999999717</c:v>
                </c:pt>
                <c:pt idx="18">
                  <c:v>69.129999999999683</c:v>
                </c:pt>
                <c:pt idx="19">
                  <c:v>72.03999999999958</c:v>
                </c:pt>
                <c:pt idx="20">
                  <c:v>75.009999999999621</c:v>
                </c:pt>
                <c:pt idx="21">
                  <c:v>78.039999999999665</c:v>
                </c:pt>
                <c:pt idx="22">
                  <c:v>81.129999999999711</c:v>
                </c:pt>
                <c:pt idx="23">
                  <c:v>84.279999999999688</c:v>
                </c:pt>
                <c:pt idx="24">
                  <c:v>87.489999999999526</c:v>
                </c:pt>
                <c:pt idx="25">
                  <c:v>90.759999999999508</c:v>
                </c:pt>
                <c:pt idx="26">
                  <c:v>94.08999999999935</c:v>
                </c:pt>
                <c:pt idx="27">
                  <c:v>97.479999999999478</c:v>
                </c:pt>
                <c:pt idx="28">
                  <c:v>100.92999999999961</c:v>
                </c:pt>
                <c:pt idx="29">
                  <c:v>104.43999999999946</c:v>
                </c:pt>
                <c:pt idx="30">
                  <c:v>108.00999999999945</c:v>
                </c:pt>
                <c:pt idx="31">
                  <c:v>111.63999999999916</c:v>
                </c:pt>
                <c:pt idx="32">
                  <c:v>115.32999999999916</c:v>
                </c:pt>
                <c:pt idx="33">
                  <c:v>119.0799999999993</c:v>
                </c:pt>
                <c:pt idx="34">
                  <c:v>122.8899999999993</c:v>
                </c:pt>
                <c:pt idx="35">
                  <c:v>126.75999999999931</c:v>
                </c:pt>
                <c:pt idx="36">
                  <c:v>130.68999999999932</c:v>
                </c:pt>
                <c:pt idx="37">
                  <c:v>134.67999999999904</c:v>
                </c:pt>
                <c:pt idx="38">
                  <c:v>138.72999999999905</c:v>
                </c:pt>
                <c:pt idx="39">
                  <c:v>142.83999999999935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A90-48B0-8B54-4D35FBF7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925912"/>
        <c:axId val="670926240"/>
      </c:scatterChart>
      <c:valAx>
        <c:axId val="670925912"/>
        <c:scaling>
          <c:orientation val="minMax"/>
          <c:max val="7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70926240"/>
        <c:crosses val="autoZero"/>
        <c:crossBetween val="midCat"/>
        <c:majorUnit val="1"/>
      </c:valAx>
      <c:valAx>
        <c:axId val="670926240"/>
        <c:scaling>
          <c:orientation val="minMax"/>
          <c:max val="3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70925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data'!$D$2</c:f>
              <c:strCache>
                <c:ptCount val="1"/>
                <c:pt idx="0">
                  <c:v>values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3.8</c:v>
                </c:pt>
                <c:pt idx="2">
                  <c:v>4.4000000000000004</c:v>
                </c:pt>
                <c:pt idx="3">
                  <c:v>5</c:v>
                </c:pt>
                <c:pt idx="4">
                  <c:v>5.72</c:v>
                </c:pt>
                <c:pt idx="5">
                  <c:v>6.5</c:v>
                </c:pt>
                <c:pt idx="6">
                  <c:v>7</c:v>
                </c:pt>
              </c:numCache>
            </c:numRef>
          </c:xVal>
          <c:yVal>
            <c:numRef>
              <c:f>'raw data'!$D$3:$D$9</c:f>
              <c:numCache>
                <c:formatCode>General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41.05</c:v>
                </c:pt>
                <c:pt idx="3">
                  <c:v>59.17</c:v>
                </c:pt>
                <c:pt idx="4">
                  <c:v>66.3</c:v>
                </c:pt>
                <c:pt idx="5">
                  <c:v>88.9</c:v>
                </c:pt>
                <c:pt idx="6">
                  <c:v>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F-40E2-BFD2-FC1C7D53CA7E}"/>
            </c:ext>
          </c:extLst>
        </c:ser>
        <c:ser>
          <c:idx val="1"/>
          <c:order val="1"/>
          <c:tx>
            <c:strRef>
              <c:f>'raw data'!$F$2</c:f>
              <c:strCache>
                <c:ptCount val="1"/>
                <c:pt idx="0">
                  <c:v>F.D.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'raw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3.8</c:v>
                </c:pt>
                <c:pt idx="2">
                  <c:v>4.4000000000000004</c:v>
                </c:pt>
                <c:pt idx="3">
                  <c:v>5</c:v>
                </c:pt>
                <c:pt idx="4">
                  <c:v>5.72</c:v>
                </c:pt>
                <c:pt idx="5">
                  <c:v>6.5</c:v>
                </c:pt>
                <c:pt idx="6">
                  <c:v>7</c:v>
                </c:pt>
              </c:numCache>
            </c:numRef>
          </c:xVal>
          <c:yVal>
            <c:numRef>
              <c:f>'raw data'!$F$3:$F$9</c:f>
              <c:numCache>
                <c:formatCode>General</c:formatCode>
                <c:ptCount val="7"/>
                <c:pt idx="0">
                  <c:v>7.5000000000000018</c:v>
                </c:pt>
                <c:pt idx="1">
                  <c:v>35.0833333333333</c:v>
                </c:pt>
                <c:pt idx="2">
                  <c:v>30.200000000000024</c:v>
                </c:pt>
                <c:pt idx="3">
                  <c:v>9.902777777777775</c:v>
                </c:pt>
                <c:pt idx="4">
                  <c:v>28.974358974358974</c:v>
                </c:pt>
                <c:pt idx="5">
                  <c:v>10.199999999999989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2F-40E2-BFD2-FC1C7D53CA7E}"/>
            </c:ext>
          </c:extLst>
        </c:ser>
        <c:ser>
          <c:idx val="2"/>
          <c:order val="2"/>
          <c:tx>
            <c:strRef>
              <c:f>'raw data'!$G$2</c:f>
              <c:strCache>
                <c:ptCount val="1"/>
                <c:pt idx="0">
                  <c:v>B.D.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'raw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3.8</c:v>
                </c:pt>
                <c:pt idx="2">
                  <c:v>4.4000000000000004</c:v>
                </c:pt>
                <c:pt idx="3">
                  <c:v>5</c:v>
                </c:pt>
                <c:pt idx="4">
                  <c:v>5.72</c:v>
                </c:pt>
                <c:pt idx="5">
                  <c:v>6.5</c:v>
                </c:pt>
                <c:pt idx="6">
                  <c:v>7</c:v>
                </c:pt>
              </c:numCache>
            </c:numRef>
          </c:xVal>
          <c:yVal>
            <c:numRef>
              <c:f>'raw data'!$G$3:$G$9</c:f>
              <c:numCache>
                <c:formatCode>General</c:formatCode>
                <c:ptCount val="7"/>
                <c:pt idx="1">
                  <c:v>7.5000000000000018</c:v>
                </c:pt>
                <c:pt idx="2">
                  <c:v>35.0833333333333</c:v>
                </c:pt>
                <c:pt idx="3">
                  <c:v>30.200000000000024</c:v>
                </c:pt>
                <c:pt idx="4">
                  <c:v>9.902777777777775</c:v>
                </c:pt>
                <c:pt idx="5">
                  <c:v>28.974358974358974</c:v>
                </c:pt>
                <c:pt idx="6">
                  <c:v>10.199999999999989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2F-40E2-BFD2-FC1C7D53CA7E}"/>
            </c:ext>
          </c:extLst>
        </c:ser>
        <c:ser>
          <c:idx val="3"/>
          <c:order val="3"/>
          <c:tx>
            <c:strRef>
              <c:f>'raw data'!$H$2</c:f>
              <c:strCache>
                <c:ptCount val="1"/>
                <c:pt idx="0">
                  <c:v>C.D.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'raw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3.8</c:v>
                </c:pt>
                <c:pt idx="2">
                  <c:v>4.4000000000000004</c:v>
                </c:pt>
                <c:pt idx="3">
                  <c:v>5</c:v>
                </c:pt>
                <c:pt idx="4">
                  <c:v>5.72</c:v>
                </c:pt>
                <c:pt idx="5">
                  <c:v>6.5</c:v>
                </c:pt>
                <c:pt idx="6">
                  <c:v>7</c:v>
                </c:pt>
              </c:numCache>
            </c:numRef>
          </c:xVal>
          <c:yVal>
            <c:numRef>
              <c:f>'raw data'!$H$3:$H$9</c:f>
              <c:numCache>
                <c:formatCode>General</c:formatCode>
                <c:ptCount val="7"/>
                <c:pt idx="1">
                  <c:v>19.321428571428566</c:v>
                </c:pt>
                <c:pt idx="2">
                  <c:v>32.641666666666666</c:v>
                </c:pt>
                <c:pt idx="3">
                  <c:v>19.128787878787886</c:v>
                </c:pt>
                <c:pt idx="4">
                  <c:v>19.820000000000004</c:v>
                </c:pt>
                <c:pt idx="5">
                  <c:v>21.640624999999996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82F-40E2-BFD2-FC1C7D53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795464"/>
        <c:axId val="642786280"/>
      </c:scatterChart>
      <c:valAx>
        <c:axId val="642795464"/>
        <c:scaling>
          <c:orientation val="minMax"/>
          <c:max val="7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2786280"/>
        <c:crosses val="autoZero"/>
        <c:crossBetween val="midCat"/>
      </c:valAx>
      <c:valAx>
        <c:axId val="64278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279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1"/>
            <c:trendlineLbl>
              <c:layout>
                <c:manualLayout>
                  <c:x val="8.611111111111111E-2"/>
                  <c:y val="-7.314997083697871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rgbClr val="FF33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y = -1,723x</a:t>
                    </a:r>
                    <a:r>
                      <a:rPr lang="en-US" sz="1400" baseline="30000">
                        <a:solidFill>
                          <a:srgbClr val="FF3300"/>
                        </a:solidFill>
                      </a:rPr>
                      <a:t>6</a:t>
                    </a: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 + 50,376x</a:t>
                    </a:r>
                    <a:r>
                      <a:rPr lang="en-US" sz="1400" baseline="30000">
                        <a:solidFill>
                          <a:srgbClr val="FF3300"/>
                        </a:solidFill>
                      </a:rPr>
                      <a:t>5</a:t>
                    </a: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 - 601,51x</a:t>
                    </a:r>
                    <a:r>
                      <a:rPr lang="en-US" sz="1400" baseline="30000">
                        <a:solidFill>
                          <a:srgbClr val="FF3300"/>
                        </a:solidFill>
                      </a:rPr>
                      <a:t>4</a:t>
                    </a: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 + 3749,3x</a:t>
                    </a:r>
                    <a:r>
                      <a:rPr lang="en-US" sz="1400" baseline="30000">
                        <a:solidFill>
                          <a:srgbClr val="FF3300"/>
                        </a:solidFill>
                      </a:rPr>
                      <a:t>3</a:t>
                    </a: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 - 12851x</a:t>
                    </a:r>
                    <a:r>
                      <a:rPr lang="en-US" sz="1400" baseline="30000">
                        <a:solidFill>
                          <a:srgbClr val="FF3300"/>
                        </a:solidFill>
                      </a:rPr>
                      <a:t>2</a:t>
                    </a:r>
                    <a:r>
                      <a:rPr lang="en-US" sz="1400" baseline="0">
                        <a:solidFill>
                          <a:srgbClr val="FF3300"/>
                        </a:solidFill>
                      </a:rPr>
                      <a:t> + 22968x - 16722</a:t>
                    </a:r>
                    <a:endParaRPr lang="en-US" sz="1200">
                      <a:solidFill>
                        <a:srgbClr val="FF33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FF33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'raw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3.8</c:v>
                </c:pt>
                <c:pt idx="2">
                  <c:v>4.4000000000000004</c:v>
                </c:pt>
                <c:pt idx="3">
                  <c:v>5</c:v>
                </c:pt>
                <c:pt idx="4">
                  <c:v>5.72</c:v>
                </c:pt>
                <c:pt idx="5">
                  <c:v>6.5</c:v>
                </c:pt>
                <c:pt idx="6">
                  <c:v>7</c:v>
                </c:pt>
              </c:numCache>
            </c:numRef>
          </c:xVal>
          <c:yVal>
            <c:numRef>
              <c:f>'raw data'!$D$3:$D$9</c:f>
              <c:numCache>
                <c:formatCode>General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41.05</c:v>
                </c:pt>
                <c:pt idx="3">
                  <c:v>59.17</c:v>
                </c:pt>
                <c:pt idx="4">
                  <c:v>66.3</c:v>
                </c:pt>
                <c:pt idx="5">
                  <c:v>88.9</c:v>
                </c:pt>
                <c:pt idx="6">
                  <c:v>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E-43A3-9276-288E36E1B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060816"/>
        <c:axId val="698067376"/>
      </c:scatterChart>
      <c:valAx>
        <c:axId val="69806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8067376"/>
        <c:crosses val="autoZero"/>
        <c:crossBetween val="midCat"/>
      </c:valAx>
      <c:valAx>
        <c:axId val="69806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806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</xdr:row>
      <xdr:rowOff>171450</xdr:rowOff>
    </xdr:from>
    <xdr:to>
      <xdr:col>20</xdr:col>
      <xdr:colOff>342900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0B5686-6FDA-4A67-94A1-0B4686A9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259080</xdr:colOff>
      <xdr:row>0</xdr:row>
      <xdr:rowOff>87630</xdr:rowOff>
    </xdr:from>
    <xdr:to>
      <xdr:col>18</xdr:col>
      <xdr:colOff>563880</xdr:colOff>
      <xdr:row>15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C1645-B630-4DAA-A527-F4D1A7242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99060</xdr:colOff>
      <xdr:row>11</xdr:row>
      <xdr:rowOff>102870</xdr:rowOff>
    </xdr:from>
    <xdr:to>
      <xdr:col>11</xdr:col>
      <xdr:colOff>76200</xdr:colOff>
      <xdr:row>26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C425AB-9915-4F31-A345-6D3F24061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workbookViewId="0">
      <selection activeCell="N25" sqref="N25"/>
    </sheetView>
  </sheetViews>
  <sheetFormatPr defaultRowHeight="14.4" x14ac:dyDescent="0.3"/>
  <cols>
    <col min="4" max="5" width="8.88671875" style="3"/>
    <col min="6" max="6" width="14.77734375" style="3" bestFit="1" customWidth="1"/>
    <col min="7" max="9" width="8.88671875" style="3"/>
  </cols>
  <sheetData>
    <row r="1" spans="1:12" x14ac:dyDescent="0.3">
      <c r="B1" t="s">
        <v>12</v>
      </c>
    </row>
    <row r="2" spans="1:12" x14ac:dyDescent="0.3">
      <c r="B2" t="s">
        <v>11</v>
      </c>
      <c r="D2" s="5" t="s">
        <v>1</v>
      </c>
      <c r="E2" s="3" t="s">
        <v>3</v>
      </c>
      <c r="F2" s="3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x14ac:dyDescent="0.3">
      <c r="B3" t="s">
        <v>0</v>
      </c>
      <c r="D3" s="11">
        <v>3</v>
      </c>
      <c r="E3" s="4">
        <f>D3^3+1</f>
        <v>28</v>
      </c>
      <c r="F3" s="4">
        <f>3*D3^2</f>
        <v>27</v>
      </c>
      <c r="G3" s="6">
        <f>(E4-E3)/$B$4</f>
        <v>27.910000000000039</v>
      </c>
      <c r="H3" s="7"/>
      <c r="I3" s="7"/>
      <c r="J3" s="8">
        <f>ABS(G3-F3)/F3</f>
        <v>3.3703703703705158E-2</v>
      </c>
      <c r="K3" s="9"/>
      <c r="L3" s="9"/>
    </row>
    <row r="4" spans="1:12" x14ac:dyDescent="0.3">
      <c r="A4" s="1" t="s">
        <v>2</v>
      </c>
      <c r="B4" s="2">
        <v>0.1</v>
      </c>
      <c r="D4" s="6">
        <f>D3+$B$4</f>
        <v>3.1</v>
      </c>
      <c r="E4" s="4">
        <f t="shared" ref="E4:E67" si="0">D4^3+1</f>
        <v>30.791000000000004</v>
      </c>
      <c r="F4" s="4">
        <f t="shared" ref="F4:F19" si="1">3*D4^2</f>
        <v>28.830000000000005</v>
      </c>
      <c r="G4" s="6">
        <f>(E5-E4)/$B$4</f>
        <v>29.770000000000039</v>
      </c>
      <c r="H4" s="6">
        <f>(E4-E3)/$B$4</f>
        <v>27.910000000000039</v>
      </c>
      <c r="I4" s="6">
        <f>(E5-E3)/(2*$B$4)</f>
        <v>28.840000000000039</v>
      </c>
      <c r="J4" s="8">
        <f t="shared" ref="J4:J19" si="2">ABS(G4-F4)/F4</f>
        <v>3.2604925424905763E-2</v>
      </c>
      <c r="K4" s="8">
        <f t="shared" ref="K4:K19" si="3">ABS(H4-F4)/F4</f>
        <v>3.1911203607352272E-2</v>
      </c>
      <c r="L4" s="10">
        <f t="shared" ref="L4:L19" si="4">ABS(I4-F4)/F4</f>
        <v>3.4686090877674423E-4</v>
      </c>
    </row>
    <row r="5" spans="1:12" x14ac:dyDescent="0.3">
      <c r="D5" s="6">
        <f t="shared" ref="D5:D18" si="5">D4+$B$4</f>
        <v>3.2</v>
      </c>
      <c r="E5" s="4">
        <f t="shared" si="0"/>
        <v>33.768000000000008</v>
      </c>
      <c r="F5" s="4">
        <f t="shared" si="1"/>
        <v>30.720000000000006</v>
      </c>
      <c r="G5" s="6">
        <f t="shared" ref="G5:G19" si="6">(E6-E5)/$B$4</f>
        <v>31.69000000000004</v>
      </c>
      <c r="H5" s="6">
        <f t="shared" ref="H5:H19" si="7">(E5-E4)/$B$4</f>
        <v>29.770000000000039</v>
      </c>
      <c r="I5" s="6">
        <f t="shared" ref="I5:I18" si="8">(E6-E4)/(2*$B$4)</f>
        <v>30.73000000000004</v>
      </c>
      <c r="J5" s="8">
        <f t="shared" si="2"/>
        <v>3.1575520833334446E-2</v>
      </c>
      <c r="K5" s="8">
        <f t="shared" si="3"/>
        <v>3.0924479166665596E-2</v>
      </c>
      <c r="L5" s="10">
        <f t="shared" si="4"/>
        <v>3.25520833334425E-4</v>
      </c>
    </row>
    <row r="6" spans="1:12" x14ac:dyDescent="0.3">
      <c r="D6" s="6">
        <f t="shared" si="5"/>
        <v>3.3000000000000003</v>
      </c>
      <c r="E6" s="4">
        <f t="shared" si="0"/>
        <v>36.937000000000012</v>
      </c>
      <c r="F6" s="4">
        <f t="shared" si="1"/>
        <v>32.670000000000009</v>
      </c>
      <c r="G6" s="6">
        <f t="shared" si="6"/>
        <v>33.669999999999973</v>
      </c>
      <c r="H6" s="6">
        <f t="shared" si="7"/>
        <v>31.69000000000004</v>
      </c>
      <c r="I6" s="6">
        <f t="shared" si="8"/>
        <v>32.680000000000007</v>
      </c>
      <c r="J6" s="8">
        <f t="shared" si="2"/>
        <v>3.0609121518211331E-2</v>
      </c>
      <c r="K6" s="8">
        <f t="shared" si="3"/>
        <v>2.9996939087847205E-2</v>
      </c>
      <c r="L6" s="10">
        <f t="shared" si="4"/>
        <v>3.0609121518206328E-4</v>
      </c>
    </row>
    <row r="7" spans="1:12" x14ac:dyDescent="0.3">
      <c r="D7" s="6">
        <f t="shared" si="5"/>
        <v>3.4000000000000004</v>
      </c>
      <c r="E7" s="4">
        <f t="shared" si="0"/>
        <v>40.304000000000009</v>
      </c>
      <c r="F7" s="4">
        <f t="shared" si="1"/>
        <v>34.680000000000007</v>
      </c>
      <c r="G7" s="6">
        <f t="shared" si="6"/>
        <v>35.710000000000122</v>
      </c>
      <c r="H7" s="6">
        <f t="shared" si="7"/>
        <v>33.669999999999973</v>
      </c>
      <c r="I7" s="6">
        <f t="shared" si="8"/>
        <v>34.690000000000047</v>
      </c>
      <c r="J7" s="8">
        <f t="shared" si="2"/>
        <v>2.9700115340257054E-2</v>
      </c>
      <c r="K7" s="8">
        <f t="shared" si="3"/>
        <v>2.9123414071511918E-2</v>
      </c>
      <c r="L7" s="10">
        <f t="shared" si="4"/>
        <v>2.8835063437256749E-4</v>
      </c>
    </row>
    <row r="8" spans="1:12" x14ac:dyDescent="0.3">
      <c r="D8" s="6">
        <f t="shared" si="5"/>
        <v>3.5000000000000004</v>
      </c>
      <c r="E8" s="4">
        <f t="shared" si="0"/>
        <v>43.875000000000021</v>
      </c>
      <c r="F8" s="4">
        <f t="shared" si="1"/>
        <v>36.750000000000014</v>
      </c>
      <c r="G8" s="6">
        <f t="shared" si="6"/>
        <v>37.809999999999988</v>
      </c>
      <c r="H8" s="6">
        <f t="shared" si="7"/>
        <v>35.710000000000122</v>
      </c>
      <c r="I8" s="6">
        <f t="shared" si="8"/>
        <v>36.760000000000055</v>
      </c>
      <c r="J8" s="8">
        <f t="shared" si="2"/>
        <v>2.8843537414965262E-2</v>
      </c>
      <c r="K8" s="8">
        <f t="shared" si="3"/>
        <v>2.8299319727888222E-2</v>
      </c>
      <c r="L8" s="10">
        <f t="shared" si="4"/>
        <v>2.7210884353852079E-4</v>
      </c>
    </row>
    <row r="9" spans="1:12" x14ac:dyDescent="0.3">
      <c r="D9" s="6">
        <f t="shared" si="5"/>
        <v>3.6000000000000005</v>
      </c>
      <c r="E9" s="4">
        <f t="shared" si="0"/>
        <v>47.65600000000002</v>
      </c>
      <c r="F9" s="4">
        <f t="shared" si="1"/>
        <v>38.88000000000001</v>
      </c>
      <c r="G9" s="6">
        <f t="shared" si="6"/>
        <v>39.97000000000007</v>
      </c>
      <c r="H9" s="6">
        <f t="shared" si="7"/>
        <v>37.809999999999988</v>
      </c>
      <c r="I9" s="6">
        <f t="shared" si="8"/>
        <v>38.890000000000029</v>
      </c>
      <c r="J9" s="8">
        <f t="shared" si="2"/>
        <v>2.8034979423869854E-2</v>
      </c>
      <c r="K9" s="8">
        <f t="shared" si="3"/>
        <v>2.7520576131687791E-2</v>
      </c>
      <c r="L9" s="10">
        <f t="shared" si="4"/>
        <v>2.57201646091032E-4</v>
      </c>
    </row>
    <row r="10" spans="1:12" x14ac:dyDescent="0.3">
      <c r="D10" s="6">
        <f t="shared" si="5"/>
        <v>3.7000000000000006</v>
      </c>
      <c r="E10" s="4">
        <f t="shared" si="0"/>
        <v>51.653000000000027</v>
      </c>
      <c r="F10" s="4">
        <f t="shared" si="1"/>
        <v>41.070000000000014</v>
      </c>
      <c r="G10" s="6">
        <f t="shared" si="6"/>
        <v>42.190000000000012</v>
      </c>
      <c r="H10" s="6">
        <f t="shared" si="7"/>
        <v>39.97000000000007</v>
      </c>
      <c r="I10" s="6">
        <f t="shared" si="8"/>
        <v>41.080000000000041</v>
      </c>
      <c r="J10" s="8">
        <f t="shared" si="2"/>
        <v>2.7270513757000171E-2</v>
      </c>
      <c r="K10" s="8">
        <f t="shared" si="3"/>
        <v>2.678354029705245E-2</v>
      </c>
      <c r="L10" s="10">
        <f t="shared" si="4"/>
        <v>2.4348672997385996E-4</v>
      </c>
    </row>
    <row r="11" spans="1:12" x14ac:dyDescent="0.3">
      <c r="D11" s="6">
        <f t="shared" si="5"/>
        <v>3.8000000000000007</v>
      </c>
      <c r="E11" s="4">
        <f t="shared" si="0"/>
        <v>55.872000000000028</v>
      </c>
      <c r="F11" s="4">
        <f t="shared" si="1"/>
        <v>43.320000000000014</v>
      </c>
      <c r="G11" s="6">
        <f t="shared" si="6"/>
        <v>44.470000000000098</v>
      </c>
      <c r="H11" s="6">
        <f t="shared" si="7"/>
        <v>42.190000000000012</v>
      </c>
      <c r="I11" s="6">
        <f t="shared" si="8"/>
        <v>43.330000000000055</v>
      </c>
      <c r="J11" s="8">
        <f t="shared" si="2"/>
        <v>2.6546629732227225E-2</v>
      </c>
      <c r="K11" s="8">
        <f t="shared" si="3"/>
        <v>2.608494921514317E-2</v>
      </c>
      <c r="L11" s="10">
        <f t="shared" si="4"/>
        <v>2.3084025854202769E-4</v>
      </c>
    </row>
    <row r="12" spans="1:12" x14ac:dyDescent="0.3">
      <c r="D12" s="6">
        <f t="shared" si="5"/>
        <v>3.9000000000000008</v>
      </c>
      <c r="E12" s="4">
        <f t="shared" si="0"/>
        <v>60.319000000000038</v>
      </c>
      <c r="F12" s="4">
        <f t="shared" si="1"/>
        <v>45.630000000000017</v>
      </c>
      <c r="G12" s="6">
        <f t="shared" si="6"/>
        <v>46.810000000000045</v>
      </c>
      <c r="H12" s="6">
        <f t="shared" si="7"/>
        <v>44.470000000000098</v>
      </c>
      <c r="I12" s="6">
        <f t="shared" si="8"/>
        <v>45.640000000000072</v>
      </c>
      <c r="J12" s="8">
        <f t="shared" si="2"/>
        <v>2.5860179706334158E-2</v>
      </c>
      <c r="K12" s="8">
        <f t="shared" si="3"/>
        <v>2.5421871575715932E-2</v>
      </c>
      <c r="L12" s="10">
        <f t="shared" si="4"/>
        <v>2.1915406530911353E-4</v>
      </c>
    </row>
    <row r="13" spans="1:12" x14ac:dyDescent="0.3">
      <c r="D13" s="6">
        <f t="shared" si="5"/>
        <v>4.0000000000000009</v>
      </c>
      <c r="E13" s="4">
        <f t="shared" si="0"/>
        <v>65.000000000000043</v>
      </c>
      <c r="F13" s="4">
        <f t="shared" si="1"/>
        <v>48.000000000000021</v>
      </c>
      <c r="G13" s="6">
        <f t="shared" si="6"/>
        <v>49.209999999999923</v>
      </c>
      <c r="H13" s="6">
        <f t="shared" si="7"/>
        <v>46.810000000000045</v>
      </c>
      <c r="I13" s="6">
        <f t="shared" si="8"/>
        <v>48.009999999999984</v>
      </c>
      <c r="J13" s="8">
        <f t="shared" si="2"/>
        <v>2.5208333333331268E-2</v>
      </c>
      <c r="K13" s="8">
        <f t="shared" si="3"/>
        <v>2.4791666666666164E-2</v>
      </c>
      <c r="L13" s="10">
        <f t="shared" si="4"/>
        <v>2.0833333333255164E-4</v>
      </c>
    </row>
    <row r="14" spans="1:12" x14ac:dyDescent="0.3">
      <c r="D14" s="6">
        <f t="shared" si="5"/>
        <v>4.1000000000000005</v>
      </c>
      <c r="E14" s="4">
        <f t="shared" si="0"/>
        <v>69.921000000000035</v>
      </c>
      <c r="F14" s="4">
        <f t="shared" si="1"/>
        <v>50.430000000000021</v>
      </c>
      <c r="G14" s="6">
        <f t="shared" si="6"/>
        <v>51.669999999999732</v>
      </c>
      <c r="H14" s="6">
        <f t="shared" si="7"/>
        <v>49.209999999999923</v>
      </c>
      <c r="I14" s="6">
        <f t="shared" si="8"/>
        <v>50.439999999999827</v>
      </c>
      <c r="J14" s="8">
        <f t="shared" si="2"/>
        <v>2.4588538568306766E-2</v>
      </c>
      <c r="K14" s="8">
        <f t="shared" si="3"/>
        <v>2.4191949236567475E-2</v>
      </c>
      <c r="L14" s="10">
        <f t="shared" si="4"/>
        <v>1.9829466586964426E-4</v>
      </c>
    </row>
    <row r="15" spans="1:12" x14ac:dyDescent="0.3">
      <c r="D15" s="6">
        <f t="shared" si="5"/>
        <v>4.2</v>
      </c>
      <c r="E15" s="4">
        <f t="shared" si="0"/>
        <v>75.088000000000008</v>
      </c>
      <c r="F15" s="4">
        <f t="shared" si="1"/>
        <v>52.92</v>
      </c>
      <c r="G15" s="6">
        <f t="shared" si="6"/>
        <v>54.189999999999827</v>
      </c>
      <c r="H15" s="6">
        <f t="shared" si="7"/>
        <v>51.669999999999732</v>
      </c>
      <c r="I15" s="6">
        <f t="shared" si="8"/>
        <v>52.929999999999779</v>
      </c>
      <c r="J15" s="8">
        <f t="shared" si="2"/>
        <v>2.399848828419927E-2</v>
      </c>
      <c r="K15" s="8">
        <f t="shared" si="3"/>
        <v>2.362055933485015E-2</v>
      </c>
      <c r="L15" s="10">
        <f t="shared" si="4"/>
        <v>1.889644746745605E-4</v>
      </c>
    </row>
    <row r="16" spans="1:12" x14ac:dyDescent="0.3">
      <c r="D16" s="6">
        <f t="shared" si="5"/>
        <v>4.3</v>
      </c>
      <c r="E16" s="4">
        <f t="shared" si="0"/>
        <v>80.506999999999991</v>
      </c>
      <c r="F16" s="4">
        <f t="shared" si="1"/>
        <v>55.47</v>
      </c>
      <c r="G16" s="6">
        <f t="shared" si="6"/>
        <v>56.769999999999783</v>
      </c>
      <c r="H16" s="6">
        <f t="shared" si="7"/>
        <v>54.189999999999827</v>
      </c>
      <c r="I16" s="6">
        <f t="shared" si="8"/>
        <v>55.479999999999805</v>
      </c>
      <c r="J16" s="8">
        <f t="shared" si="2"/>
        <v>2.34360915810309E-2</v>
      </c>
      <c r="K16" s="8">
        <f t="shared" si="3"/>
        <v>2.3075536325945046E-2</v>
      </c>
      <c r="L16" s="10">
        <f t="shared" si="4"/>
        <v>1.8027762754292706E-4</v>
      </c>
    </row>
    <row r="17" spans="4:14" x14ac:dyDescent="0.3">
      <c r="D17" s="6">
        <f>D16+$B$4</f>
        <v>4.3999999999999995</v>
      </c>
      <c r="E17" s="4">
        <f t="shared" si="0"/>
        <v>86.183999999999969</v>
      </c>
      <c r="F17" s="4">
        <f t="shared" si="1"/>
        <v>58.079999999999984</v>
      </c>
      <c r="G17" s="6">
        <f t="shared" si="6"/>
        <v>59.409999999999741</v>
      </c>
      <c r="H17" s="6">
        <f t="shared" si="7"/>
        <v>56.769999999999783</v>
      </c>
      <c r="I17" s="6">
        <f t="shared" si="8"/>
        <v>58.089999999999762</v>
      </c>
      <c r="J17" s="8">
        <f t="shared" si="2"/>
        <v>2.289944903580849E-2</v>
      </c>
      <c r="K17" s="8">
        <f t="shared" si="3"/>
        <v>2.2555096418736254E-2</v>
      </c>
      <c r="L17" s="10">
        <f t="shared" si="4"/>
        <v>1.7217630853611819E-4</v>
      </c>
    </row>
    <row r="18" spans="4:14" x14ac:dyDescent="0.3">
      <c r="D18" s="6">
        <f t="shared" si="5"/>
        <v>4.4999999999999991</v>
      </c>
      <c r="E18" s="4">
        <f t="shared" si="0"/>
        <v>92.124999999999943</v>
      </c>
      <c r="F18" s="4">
        <f t="shared" si="1"/>
        <v>60.749999999999979</v>
      </c>
      <c r="G18" s="6">
        <f t="shared" si="6"/>
        <v>62.109999999999843</v>
      </c>
      <c r="H18" s="6">
        <f t="shared" si="7"/>
        <v>59.409999999999741</v>
      </c>
      <c r="I18" s="6">
        <f t="shared" si="8"/>
        <v>60.759999999999792</v>
      </c>
      <c r="J18" s="8">
        <f t="shared" si="2"/>
        <v>2.2386831275717941E-2</v>
      </c>
      <c r="K18" s="8">
        <f t="shared" si="3"/>
        <v>2.2057613168728202E-2</v>
      </c>
      <c r="L18" s="10">
        <f t="shared" si="4"/>
        <v>1.6460905349486869E-4</v>
      </c>
      <c r="M18" s="6"/>
      <c r="N18" s="6"/>
    </row>
    <row r="19" spans="4:14" x14ac:dyDescent="0.3">
      <c r="D19" s="6">
        <f t="shared" ref="D19:D79" si="9">D18+$B$4</f>
        <v>4.5999999999999988</v>
      </c>
      <c r="E19" s="4">
        <f t="shared" si="0"/>
        <v>98.335999999999927</v>
      </c>
      <c r="F19" s="4">
        <f t="shared" ref="F19:F79" si="10">3*D19^2</f>
        <v>63.479999999999968</v>
      </c>
      <c r="G19" s="6">
        <f t="shared" ref="G19:G79" si="11">(E20-E19)/$B$4</f>
        <v>64.869999999999663</v>
      </c>
      <c r="H19" s="6">
        <f t="shared" ref="H19:H79" si="12">(E19-E18)/$B$4</f>
        <v>62.109999999999843</v>
      </c>
      <c r="I19" s="6">
        <f t="shared" ref="I19:I79" si="13">(E20-E18)/(2*$B$4)</f>
        <v>63.489999999999753</v>
      </c>
      <c r="J19" s="8">
        <f t="shared" ref="J19:J79" si="14">ABS(G19-F19)/F19</f>
        <v>2.1896660365464646E-2</v>
      </c>
      <c r="K19" s="8">
        <f t="shared" ref="K19:K79" si="15">ABS(H19-F19)/F19</f>
        <v>2.1581600504097763E-2</v>
      </c>
      <c r="L19" s="10">
        <f t="shared" ref="L19:L79" si="16">ABS(I19-F19)/F19</f>
        <v>1.5752993068344129E-4</v>
      </c>
      <c r="M19" s="6"/>
      <c r="N19" s="6"/>
    </row>
    <row r="20" spans="4:14" x14ac:dyDescent="0.3">
      <c r="D20" s="6">
        <f t="shared" si="9"/>
        <v>4.6999999999999984</v>
      </c>
      <c r="E20" s="4">
        <f t="shared" si="0"/>
        <v>104.82299999999989</v>
      </c>
      <c r="F20" s="4">
        <f t="shared" si="10"/>
        <v>66.269999999999953</v>
      </c>
      <c r="G20" s="6">
        <f t="shared" si="11"/>
        <v>67.68999999999977</v>
      </c>
      <c r="H20" s="6">
        <f t="shared" si="12"/>
        <v>64.869999999999663</v>
      </c>
      <c r="I20" s="6">
        <f t="shared" si="13"/>
        <v>66.279999999999717</v>
      </c>
      <c r="J20" s="8">
        <f t="shared" si="14"/>
        <v>2.1427493586838962E-2</v>
      </c>
      <c r="K20" s="8">
        <f t="shared" si="15"/>
        <v>2.1125697902524384E-2</v>
      </c>
      <c r="L20" s="10">
        <f t="shared" si="16"/>
        <v>1.5089784215728893E-4</v>
      </c>
      <c r="M20" s="6"/>
      <c r="N20" s="6"/>
    </row>
    <row r="21" spans="4:14" x14ac:dyDescent="0.3">
      <c r="D21" s="6">
        <f t="shared" si="9"/>
        <v>4.799999999999998</v>
      </c>
      <c r="E21" s="4">
        <f t="shared" si="0"/>
        <v>111.59199999999987</v>
      </c>
      <c r="F21" s="4">
        <f t="shared" si="10"/>
        <v>69.119999999999948</v>
      </c>
      <c r="G21" s="6">
        <f t="shared" si="11"/>
        <v>70.569999999999595</v>
      </c>
      <c r="H21" s="6">
        <f t="shared" si="12"/>
        <v>67.68999999999977</v>
      </c>
      <c r="I21" s="6">
        <f t="shared" si="13"/>
        <v>69.129999999999683</v>
      </c>
      <c r="J21" s="8">
        <f t="shared" si="14"/>
        <v>2.0978009259254176E-2</v>
      </c>
      <c r="K21" s="8">
        <f t="shared" si="15"/>
        <v>2.068865740740999E-2</v>
      </c>
      <c r="L21" s="10">
        <f t="shared" si="16"/>
        <v>1.446759259220937E-4</v>
      </c>
      <c r="M21" s="6"/>
      <c r="N21" s="6"/>
    </row>
    <row r="22" spans="4:14" x14ac:dyDescent="0.3">
      <c r="D22" s="6">
        <f t="shared" si="9"/>
        <v>4.8999999999999977</v>
      </c>
      <c r="E22" s="4">
        <f t="shared" si="0"/>
        <v>118.64899999999983</v>
      </c>
      <c r="F22" s="4">
        <f t="shared" si="10"/>
        <v>72.02999999999993</v>
      </c>
      <c r="G22" s="6">
        <f t="shared" si="11"/>
        <v>73.509999999999565</v>
      </c>
      <c r="H22" s="6">
        <f t="shared" si="12"/>
        <v>70.569999999999595</v>
      </c>
      <c r="I22" s="6">
        <f t="shared" si="13"/>
        <v>72.03999999999958</v>
      </c>
      <c r="J22" s="8">
        <f t="shared" si="14"/>
        <v>2.0546994307922197E-2</v>
      </c>
      <c r="K22" s="8">
        <f t="shared" si="15"/>
        <v>2.0269332222689659E-2</v>
      </c>
      <c r="L22" s="10">
        <f t="shared" si="16"/>
        <v>1.3883104261626898E-4</v>
      </c>
      <c r="M22" s="6"/>
      <c r="N22" s="6"/>
    </row>
    <row r="23" spans="4:14" x14ac:dyDescent="0.3">
      <c r="D23" s="6">
        <f t="shared" si="9"/>
        <v>4.9999999999999973</v>
      </c>
      <c r="E23" s="4">
        <f t="shared" si="0"/>
        <v>125.99999999999979</v>
      </c>
      <c r="F23" s="4">
        <f t="shared" si="10"/>
        <v>74.999999999999915</v>
      </c>
      <c r="G23" s="6">
        <f t="shared" si="11"/>
        <v>76.509999999999678</v>
      </c>
      <c r="H23" s="6">
        <f t="shared" si="12"/>
        <v>73.509999999999565</v>
      </c>
      <c r="I23" s="6">
        <f t="shared" si="13"/>
        <v>75.009999999999621</v>
      </c>
      <c r="J23" s="8">
        <f t="shared" si="14"/>
        <v>2.0133333333330204E-2</v>
      </c>
      <c r="K23" s="8">
        <f t="shared" si="15"/>
        <v>1.9866666666671359E-2</v>
      </c>
      <c r="L23" s="10">
        <f t="shared" si="16"/>
        <v>1.3333333332942265E-4</v>
      </c>
      <c r="M23" s="6"/>
      <c r="N23" s="6"/>
    </row>
    <row r="24" spans="4:14" x14ac:dyDescent="0.3">
      <c r="D24" s="6">
        <f t="shared" si="9"/>
        <v>5.099999999999997</v>
      </c>
      <c r="E24" s="4">
        <f t="shared" si="0"/>
        <v>133.65099999999975</v>
      </c>
      <c r="F24" s="4">
        <f t="shared" si="10"/>
        <v>78.029999999999916</v>
      </c>
      <c r="G24" s="6">
        <f t="shared" si="11"/>
        <v>79.569999999999652</v>
      </c>
      <c r="H24" s="6">
        <f t="shared" si="12"/>
        <v>76.509999999999678</v>
      </c>
      <c r="I24" s="6">
        <f t="shared" si="13"/>
        <v>78.039999999999665</v>
      </c>
      <c r="J24" s="8">
        <f t="shared" si="14"/>
        <v>1.9735998974749942E-2</v>
      </c>
      <c r="K24" s="8">
        <f t="shared" si="15"/>
        <v>1.947968729975957E-2</v>
      </c>
      <c r="L24" s="10">
        <f t="shared" si="16"/>
        <v>1.2815583749518558E-4</v>
      </c>
      <c r="M24" s="6"/>
      <c r="N24" s="6"/>
    </row>
    <row r="25" spans="4:14" x14ac:dyDescent="0.3">
      <c r="D25" s="6">
        <f t="shared" si="9"/>
        <v>5.1999999999999966</v>
      </c>
      <c r="E25" s="4">
        <f t="shared" si="0"/>
        <v>141.60799999999972</v>
      </c>
      <c r="F25" s="4">
        <f t="shared" si="10"/>
        <v>81.119999999999891</v>
      </c>
      <c r="G25" s="6">
        <f t="shared" si="11"/>
        <v>82.68999999999977</v>
      </c>
      <c r="H25" s="6">
        <f t="shared" si="12"/>
        <v>79.569999999999652</v>
      </c>
      <c r="I25" s="6">
        <f t="shared" si="13"/>
        <v>81.129999999999711</v>
      </c>
      <c r="J25" s="8">
        <f t="shared" si="14"/>
        <v>1.9354043392503472E-2</v>
      </c>
      <c r="K25" s="8">
        <f t="shared" si="15"/>
        <v>1.9107495069036501E-2</v>
      </c>
      <c r="L25" s="10">
        <f t="shared" si="16"/>
        <v>1.2327416173348605E-4</v>
      </c>
      <c r="M25" s="6"/>
      <c r="N25" s="6"/>
    </row>
    <row r="26" spans="4:14" x14ac:dyDescent="0.3">
      <c r="D26" s="6">
        <f t="shared" si="9"/>
        <v>5.2999999999999963</v>
      </c>
      <c r="E26" s="4">
        <f t="shared" si="0"/>
        <v>149.8769999999997</v>
      </c>
      <c r="F26" s="4">
        <f t="shared" si="10"/>
        <v>84.269999999999882</v>
      </c>
      <c r="G26" s="6">
        <f t="shared" si="11"/>
        <v>85.869999999999607</v>
      </c>
      <c r="H26" s="6">
        <f t="shared" si="12"/>
        <v>82.68999999999977</v>
      </c>
      <c r="I26" s="6">
        <f t="shared" si="13"/>
        <v>84.279999999999688</v>
      </c>
      <c r="J26" s="8">
        <f t="shared" si="14"/>
        <v>1.8986590720300539E-2</v>
      </c>
      <c r="K26" s="8">
        <f t="shared" si="15"/>
        <v>1.8749258336301342E-2</v>
      </c>
      <c r="L26" s="10">
        <f t="shared" si="16"/>
        <v>1.1866619199959865E-4</v>
      </c>
      <c r="M26" s="6"/>
      <c r="N26" s="6"/>
    </row>
    <row r="27" spans="4:14" x14ac:dyDescent="0.3">
      <c r="D27" s="6">
        <f t="shared" si="9"/>
        <v>5.3999999999999959</v>
      </c>
      <c r="E27" s="4">
        <f t="shared" si="0"/>
        <v>158.46399999999966</v>
      </c>
      <c r="F27" s="4">
        <f t="shared" si="10"/>
        <v>87.479999999999876</v>
      </c>
      <c r="G27" s="6">
        <f t="shared" si="11"/>
        <v>89.109999999999445</v>
      </c>
      <c r="H27" s="6">
        <f t="shared" si="12"/>
        <v>85.869999999999607</v>
      </c>
      <c r="I27" s="6">
        <f t="shared" si="13"/>
        <v>87.489999999999526</v>
      </c>
      <c r="J27" s="8">
        <f t="shared" si="14"/>
        <v>1.8632830361220525E-2</v>
      </c>
      <c r="K27" s="8">
        <f t="shared" si="15"/>
        <v>1.840420667581472E-2</v>
      </c>
      <c r="L27" s="10">
        <f t="shared" si="16"/>
        <v>1.1431184270290191E-4</v>
      </c>
      <c r="M27" s="6"/>
      <c r="N27" s="6"/>
    </row>
    <row r="28" spans="4:14" x14ac:dyDescent="0.3">
      <c r="D28" s="6">
        <f t="shared" si="9"/>
        <v>5.4999999999999956</v>
      </c>
      <c r="E28" s="4">
        <f t="shared" si="0"/>
        <v>167.3749999999996</v>
      </c>
      <c r="F28" s="4">
        <f t="shared" si="10"/>
        <v>90.749999999999858</v>
      </c>
      <c r="G28" s="6">
        <f t="shared" si="11"/>
        <v>92.40999999999957</v>
      </c>
      <c r="H28" s="6">
        <f t="shared" si="12"/>
        <v>89.109999999999445</v>
      </c>
      <c r="I28" s="6">
        <f t="shared" si="13"/>
        <v>90.759999999999508</v>
      </c>
      <c r="J28" s="8">
        <f t="shared" si="14"/>
        <v>1.8292011019280605E-2</v>
      </c>
      <c r="K28" s="8">
        <f t="shared" si="15"/>
        <v>1.8071625344357193E-2</v>
      </c>
      <c r="L28" s="10">
        <f t="shared" si="16"/>
        <v>1.1019283746170645E-4</v>
      </c>
      <c r="M28" s="6"/>
      <c r="N28" s="6"/>
    </row>
    <row r="29" spans="4:14" x14ac:dyDescent="0.3">
      <c r="D29" s="6">
        <f t="shared" si="9"/>
        <v>5.5999999999999952</v>
      </c>
      <c r="E29" s="4">
        <f t="shared" si="0"/>
        <v>176.61599999999956</v>
      </c>
      <c r="F29" s="4">
        <f t="shared" si="10"/>
        <v>94.079999999999842</v>
      </c>
      <c r="G29" s="6">
        <f t="shared" si="11"/>
        <v>95.769999999999129</v>
      </c>
      <c r="H29" s="6">
        <f t="shared" si="12"/>
        <v>92.40999999999957</v>
      </c>
      <c r="I29" s="6">
        <f t="shared" si="13"/>
        <v>94.08999999999935</v>
      </c>
      <c r="J29" s="8">
        <f t="shared" si="14"/>
        <v>1.7963435374142113E-2</v>
      </c>
      <c r="K29" s="8">
        <f t="shared" si="15"/>
        <v>1.7750850340138971E-2</v>
      </c>
      <c r="L29" s="10">
        <f t="shared" si="16"/>
        <v>1.0629251700157051E-4</v>
      </c>
      <c r="M29" s="6"/>
      <c r="N29" s="6"/>
    </row>
    <row r="30" spans="4:14" x14ac:dyDescent="0.3">
      <c r="D30" s="6">
        <f t="shared" si="9"/>
        <v>5.6999999999999948</v>
      </c>
      <c r="E30" s="4">
        <f t="shared" si="0"/>
        <v>186.19299999999947</v>
      </c>
      <c r="F30" s="4">
        <f t="shared" si="10"/>
        <v>97.469999999999814</v>
      </c>
      <c r="G30" s="6">
        <f t="shared" si="11"/>
        <v>99.189999999999827</v>
      </c>
      <c r="H30" s="6">
        <f t="shared" si="12"/>
        <v>95.769999999999129</v>
      </c>
      <c r="I30" s="6">
        <f t="shared" si="13"/>
        <v>97.479999999999478</v>
      </c>
      <c r="J30" s="8">
        <f t="shared" si="14"/>
        <v>1.7646455319585683E-2</v>
      </c>
      <c r="K30" s="8">
        <f t="shared" si="15"/>
        <v>1.744126397866716E-2</v>
      </c>
      <c r="L30" s="10">
        <f t="shared" si="16"/>
        <v>1.0259567045926003E-4</v>
      </c>
      <c r="M30" s="6"/>
      <c r="N30" s="6"/>
    </row>
    <row r="31" spans="4:14" x14ac:dyDescent="0.3">
      <c r="D31" s="6">
        <f t="shared" si="9"/>
        <v>5.7999999999999945</v>
      </c>
      <c r="E31" s="4">
        <f t="shared" si="0"/>
        <v>196.11199999999945</v>
      </c>
      <c r="F31" s="4">
        <f t="shared" si="10"/>
        <v>100.91999999999982</v>
      </c>
      <c r="G31" s="6">
        <f t="shared" si="11"/>
        <v>102.66999999999939</v>
      </c>
      <c r="H31" s="6">
        <f t="shared" si="12"/>
        <v>99.189999999999827</v>
      </c>
      <c r="I31" s="6">
        <f t="shared" si="13"/>
        <v>100.92999999999961</v>
      </c>
      <c r="J31" s="8">
        <f t="shared" si="14"/>
        <v>1.7340467697181696E-2</v>
      </c>
      <c r="K31" s="8">
        <f t="shared" si="15"/>
        <v>1.7142290923503695E-2</v>
      </c>
      <c r="L31" s="10">
        <f t="shared" si="16"/>
        <v>9.9088386839000906E-5</v>
      </c>
      <c r="M31" s="6"/>
      <c r="N31" s="6"/>
    </row>
    <row r="32" spans="4:14" x14ac:dyDescent="0.3">
      <c r="D32" s="6">
        <f t="shared" si="9"/>
        <v>5.8999999999999941</v>
      </c>
      <c r="E32" s="4">
        <f t="shared" si="0"/>
        <v>206.37899999999939</v>
      </c>
      <c r="F32" s="4">
        <f t="shared" si="10"/>
        <v>104.42999999999979</v>
      </c>
      <c r="G32" s="6">
        <f t="shared" si="11"/>
        <v>106.20999999999952</v>
      </c>
      <c r="H32" s="6">
        <f t="shared" si="12"/>
        <v>102.66999999999939</v>
      </c>
      <c r="I32" s="6">
        <f t="shared" si="13"/>
        <v>104.43999999999946</v>
      </c>
      <c r="J32" s="8">
        <f t="shared" si="14"/>
        <v>1.7044910466338548E-2</v>
      </c>
      <c r="K32" s="8">
        <f t="shared" si="15"/>
        <v>1.6853394618408565E-2</v>
      </c>
      <c r="L32" s="10">
        <f t="shared" si="16"/>
        <v>9.5757923964991619E-5</v>
      </c>
      <c r="M32" s="6"/>
      <c r="N32" s="6"/>
    </row>
    <row r="33" spans="4:14" x14ac:dyDescent="0.3">
      <c r="D33" s="6">
        <f t="shared" si="9"/>
        <v>5.9999999999999938</v>
      </c>
      <c r="E33" s="4">
        <f t="shared" si="0"/>
        <v>216.99999999999935</v>
      </c>
      <c r="F33" s="4">
        <f t="shared" si="10"/>
        <v>107.99999999999979</v>
      </c>
      <c r="G33" s="6">
        <f t="shared" si="11"/>
        <v>109.80999999999938</v>
      </c>
      <c r="H33" s="6">
        <f t="shared" si="12"/>
        <v>106.20999999999952</v>
      </c>
      <c r="I33" s="6">
        <f t="shared" si="13"/>
        <v>108.00999999999945</v>
      </c>
      <c r="J33" s="8">
        <f t="shared" si="14"/>
        <v>1.6759259259255498E-2</v>
      </c>
      <c r="K33" s="8">
        <f t="shared" si="15"/>
        <v>1.6574074074076534E-2</v>
      </c>
      <c r="L33" s="10">
        <f t="shared" si="16"/>
        <v>9.2592592589482175E-5</v>
      </c>
      <c r="M33" s="6"/>
      <c r="N33" s="6"/>
    </row>
    <row r="34" spans="4:14" x14ac:dyDescent="0.3">
      <c r="D34" s="6">
        <f t="shared" si="9"/>
        <v>6.0999999999999934</v>
      </c>
      <c r="E34" s="4">
        <f t="shared" si="0"/>
        <v>227.98099999999928</v>
      </c>
      <c r="F34" s="4">
        <f t="shared" si="10"/>
        <v>111.62999999999977</v>
      </c>
      <c r="G34" s="6">
        <f t="shared" si="11"/>
        <v>113.46999999999895</v>
      </c>
      <c r="H34" s="6">
        <f t="shared" si="12"/>
        <v>109.80999999999938</v>
      </c>
      <c r="I34" s="6">
        <f t="shared" si="13"/>
        <v>111.63999999999916</v>
      </c>
      <c r="J34" s="8">
        <f t="shared" si="14"/>
        <v>1.6483024276620829E-2</v>
      </c>
      <c r="K34" s="8">
        <f t="shared" si="15"/>
        <v>1.630386096927703E-2</v>
      </c>
      <c r="L34" s="10">
        <f t="shared" si="16"/>
        <v>8.9581653671898858E-5</v>
      </c>
      <c r="M34" s="6"/>
      <c r="N34" s="6"/>
    </row>
    <row r="35" spans="4:14" x14ac:dyDescent="0.3">
      <c r="D35" s="6">
        <f t="shared" si="9"/>
        <v>6.1999999999999931</v>
      </c>
      <c r="E35" s="4">
        <f t="shared" si="0"/>
        <v>239.32799999999918</v>
      </c>
      <c r="F35" s="4">
        <f t="shared" si="10"/>
        <v>115.31999999999974</v>
      </c>
      <c r="G35" s="6">
        <f t="shared" si="11"/>
        <v>117.18999999999937</v>
      </c>
      <c r="H35" s="6">
        <f t="shared" si="12"/>
        <v>113.46999999999895</v>
      </c>
      <c r="I35" s="6">
        <f t="shared" si="13"/>
        <v>115.32999999999916</v>
      </c>
      <c r="J35" s="8">
        <f t="shared" si="14"/>
        <v>1.6215747485255283E-2</v>
      </c>
      <c r="K35" s="8">
        <f t="shared" si="15"/>
        <v>1.6042317030877509E-2</v>
      </c>
      <c r="L35" s="10">
        <f t="shared" si="16"/>
        <v>8.6715227188887385E-5</v>
      </c>
      <c r="M35" s="6"/>
      <c r="N35" s="6"/>
    </row>
    <row r="36" spans="4:14" x14ac:dyDescent="0.3">
      <c r="D36" s="6">
        <f t="shared" si="9"/>
        <v>6.2999999999999927</v>
      </c>
      <c r="E36" s="4">
        <f t="shared" si="0"/>
        <v>251.04699999999912</v>
      </c>
      <c r="F36" s="4">
        <f t="shared" si="10"/>
        <v>119.06999999999971</v>
      </c>
      <c r="G36" s="6">
        <f t="shared" si="11"/>
        <v>120.96999999999923</v>
      </c>
      <c r="H36" s="6">
        <f t="shared" si="12"/>
        <v>117.18999999999937</v>
      </c>
      <c r="I36" s="6">
        <f t="shared" si="13"/>
        <v>119.0799999999993</v>
      </c>
      <c r="J36" s="8">
        <f t="shared" si="14"/>
        <v>1.5957000083980238E-2</v>
      </c>
      <c r="K36" s="8">
        <f t="shared" si="15"/>
        <v>1.5789031662050399E-2</v>
      </c>
      <c r="L36" s="10">
        <f t="shared" si="16"/>
        <v>8.3984210964920013E-5</v>
      </c>
      <c r="M36" s="6"/>
      <c r="N36" s="6"/>
    </row>
    <row r="37" spans="4:14" x14ac:dyDescent="0.3">
      <c r="D37" s="6">
        <f t="shared" si="9"/>
        <v>6.3999999999999924</v>
      </c>
      <c r="E37" s="4">
        <f t="shared" si="0"/>
        <v>263.14399999999904</v>
      </c>
      <c r="F37" s="4">
        <f t="shared" si="10"/>
        <v>122.87999999999971</v>
      </c>
      <c r="G37" s="6">
        <f t="shared" si="11"/>
        <v>124.80999999999938</v>
      </c>
      <c r="H37" s="6">
        <f t="shared" si="12"/>
        <v>120.96999999999923</v>
      </c>
      <c r="I37" s="6">
        <f t="shared" si="13"/>
        <v>122.8899999999993</v>
      </c>
      <c r="J37" s="8">
        <f t="shared" si="14"/>
        <v>1.570638020833065E-2</v>
      </c>
      <c r="K37" s="8">
        <f t="shared" si="15"/>
        <v>1.5543619791670607E-2</v>
      </c>
      <c r="L37" s="10">
        <f t="shared" si="16"/>
        <v>8.1380208330021362E-5</v>
      </c>
      <c r="M37" s="6"/>
      <c r="N37" s="6"/>
    </row>
    <row r="38" spans="4:14" x14ac:dyDescent="0.3">
      <c r="D38" s="6">
        <f t="shared" si="9"/>
        <v>6.499999999999992</v>
      </c>
      <c r="E38" s="4">
        <f t="shared" si="0"/>
        <v>275.62499999999898</v>
      </c>
      <c r="F38" s="4">
        <f t="shared" si="10"/>
        <v>126.74999999999969</v>
      </c>
      <c r="G38" s="6">
        <f t="shared" si="11"/>
        <v>128.70999999999924</v>
      </c>
      <c r="H38" s="6">
        <f t="shared" si="12"/>
        <v>124.80999999999938</v>
      </c>
      <c r="I38" s="6">
        <f t="shared" si="13"/>
        <v>126.75999999999931</v>
      </c>
      <c r="J38" s="8">
        <f t="shared" si="14"/>
        <v>1.5463510848122745E-2</v>
      </c>
      <c r="K38" s="8">
        <f t="shared" si="15"/>
        <v>1.5305719921107023E-2</v>
      </c>
      <c r="L38" s="10">
        <f t="shared" si="16"/>
        <v>7.8895463507861523E-5</v>
      </c>
      <c r="M38" s="6"/>
      <c r="N38" s="6"/>
    </row>
    <row r="39" spans="4:14" x14ac:dyDescent="0.3">
      <c r="D39" s="6">
        <f t="shared" si="9"/>
        <v>6.5999999999999917</v>
      </c>
      <c r="E39" s="4">
        <f t="shared" si="0"/>
        <v>288.4959999999989</v>
      </c>
      <c r="F39" s="4">
        <f t="shared" si="10"/>
        <v>130.67999999999967</v>
      </c>
      <c r="G39" s="6">
        <f t="shared" si="11"/>
        <v>132.66999999999939</v>
      </c>
      <c r="H39" s="6">
        <f t="shared" si="12"/>
        <v>128.70999999999924</v>
      </c>
      <c r="I39" s="6">
        <f t="shared" si="13"/>
        <v>130.68999999999932</v>
      </c>
      <c r="J39" s="8">
        <f t="shared" si="14"/>
        <v>1.5228037955308617E-2</v>
      </c>
      <c r="K39" s="8">
        <f t="shared" si="15"/>
        <v>1.5074992347722912E-2</v>
      </c>
      <c r="L39" s="10">
        <f t="shared" si="16"/>
        <v>7.6522803792851773E-5</v>
      </c>
      <c r="M39" s="6"/>
      <c r="N39" s="6"/>
    </row>
    <row r="40" spans="4:14" x14ac:dyDescent="0.3">
      <c r="D40" s="6">
        <f t="shared" si="9"/>
        <v>6.6999999999999913</v>
      </c>
      <c r="E40" s="4">
        <f t="shared" si="0"/>
        <v>301.76299999999884</v>
      </c>
      <c r="F40" s="4">
        <f t="shared" si="10"/>
        <v>134.66999999999967</v>
      </c>
      <c r="G40" s="6">
        <f t="shared" si="11"/>
        <v>136.68999999999869</v>
      </c>
      <c r="H40" s="6">
        <f t="shared" si="12"/>
        <v>132.66999999999939</v>
      </c>
      <c r="I40" s="6">
        <f t="shared" si="13"/>
        <v>134.67999999999904</v>
      </c>
      <c r="J40" s="8">
        <f t="shared" si="14"/>
        <v>1.499962872205406E-2</v>
      </c>
      <c r="K40" s="8">
        <f t="shared" si="15"/>
        <v>1.4851117546597528E-2</v>
      </c>
      <c r="L40" s="10">
        <f t="shared" si="16"/>
        <v>7.4255587728266513E-5</v>
      </c>
      <c r="M40" s="6"/>
      <c r="N40" s="6"/>
    </row>
    <row r="41" spans="4:14" x14ac:dyDescent="0.3">
      <c r="D41" s="6">
        <f t="shared" si="9"/>
        <v>6.7999999999999909</v>
      </c>
      <c r="E41" s="4">
        <f t="shared" si="0"/>
        <v>315.43199999999871</v>
      </c>
      <c r="F41" s="4">
        <f t="shared" si="10"/>
        <v>138.71999999999963</v>
      </c>
      <c r="G41" s="6">
        <f t="shared" si="11"/>
        <v>140.76999999999941</v>
      </c>
      <c r="H41" s="6">
        <f t="shared" si="12"/>
        <v>136.68999999999869</v>
      </c>
      <c r="I41" s="6">
        <f t="shared" si="13"/>
        <v>138.72999999999905</v>
      </c>
      <c r="J41" s="8">
        <f t="shared" si="14"/>
        <v>1.4777970011532507E-2</v>
      </c>
      <c r="K41" s="8">
        <f t="shared" si="15"/>
        <v>1.4633794694355136E-2</v>
      </c>
      <c r="L41" s="10">
        <f t="shared" si="16"/>
        <v>7.2087658588685828E-5</v>
      </c>
      <c r="M41" s="6"/>
      <c r="N41" s="6"/>
    </row>
    <row r="42" spans="4:14" x14ac:dyDescent="0.3">
      <c r="D42" s="6">
        <f t="shared" si="9"/>
        <v>6.8999999999999906</v>
      </c>
      <c r="E42" s="4">
        <f t="shared" si="0"/>
        <v>329.50899999999865</v>
      </c>
      <c r="F42" s="4">
        <f t="shared" si="10"/>
        <v>142.82999999999961</v>
      </c>
      <c r="G42" s="6">
        <f t="shared" si="11"/>
        <v>144.90999999999929</v>
      </c>
      <c r="H42" s="6">
        <f t="shared" si="12"/>
        <v>140.76999999999941</v>
      </c>
      <c r="I42" s="6">
        <f t="shared" si="13"/>
        <v>142.83999999999935</v>
      </c>
      <c r="J42" s="8">
        <f t="shared" si="14"/>
        <v>1.4562766925713625E-2</v>
      </c>
      <c r="K42" s="8">
        <f t="shared" si="15"/>
        <v>1.4422740320662373E-2</v>
      </c>
      <c r="L42" s="10">
        <f t="shared" si="16"/>
        <v>7.0013302525625829E-5</v>
      </c>
      <c r="M42" s="6"/>
      <c r="N42" s="6"/>
    </row>
    <row r="43" spans="4:14" x14ac:dyDescent="0.3">
      <c r="D43" s="6">
        <f t="shared" si="9"/>
        <v>6.9999999999999902</v>
      </c>
      <c r="E43" s="4">
        <f t="shared" si="0"/>
        <v>343.99999999999858</v>
      </c>
      <c r="F43" s="4">
        <f t="shared" si="10"/>
        <v>146.9999999999996</v>
      </c>
      <c r="G43" s="7"/>
      <c r="H43" s="6">
        <f t="shared" si="12"/>
        <v>144.90999999999929</v>
      </c>
      <c r="I43" s="7"/>
      <c r="J43" s="12"/>
      <c r="K43" s="12">
        <f t="shared" si="15"/>
        <v>1.4217687074832121E-2</v>
      </c>
      <c r="L43" s="13"/>
      <c r="M43" s="6"/>
      <c r="N43" s="6"/>
    </row>
    <row r="44" spans="4:14" x14ac:dyDescent="0.3">
      <c r="D44" s="6"/>
      <c r="E44" s="4"/>
      <c r="F44" s="4"/>
      <c r="G44" s="6"/>
      <c r="H44" s="6"/>
      <c r="I44" s="6"/>
      <c r="J44" s="8"/>
      <c r="K44" s="8"/>
      <c r="L44" s="10"/>
      <c r="M44" s="6"/>
      <c r="N44" s="6"/>
    </row>
    <row r="45" spans="4:14" x14ac:dyDescent="0.3">
      <c r="D45" s="6"/>
      <c r="E45" s="4"/>
      <c r="F45" s="4"/>
      <c r="G45" s="6"/>
      <c r="H45" s="6"/>
      <c r="I45" s="6"/>
      <c r="J45" s="8"/>
      <c r="K45" s="8"/>
      <c r="L45" s="10"/>
      <c r="M45" s="6"/>
      <c r="N45" s="6"/>
    </row>
    <row r="46" spans="4:14" x14ac:dyDescent="0.3">
      <c r="D46" s="6"/>
      <c r="E46" s="4"/>
      <c r="F46" s="4"/>
      <c r="G46" s="6"/>
      <c r="H46" s="6"/>
      <c r="I46" s="6"/>
      <c r="J46" s="8"/>
      <c r="K46" s="8"/>
      <c r="L46" s="10"/>
      <c r="M46" s="6"/>
      <c r="N46" s="6"/>
    </row>
    <row r="47" spans="4:14" x14ac:dyDescent="0.3">
      <c r="D47" s="6"/>
      <c r="E47" s="4"/>
      <c r="F47" s="4"/>
      <c r="G47" s="6"/>
      <c r="H47" s="6"/>
      <c r="I47" s="6"/>
      <c r="J47" s="8"/>
      <c r="K47" s="8"/>
      <c r="L47" s="10"/>
      <c r="M47" s="6"/>
      <c r="N47" s="6"/>
    </row>
    <row r="48" spans="4:14" x14ac:dyDescent="0.3">
      <c r="D48" s="6"/>
      <c r="E48" s="4"/>
      <c r="F48" s="4"/>
      <c r="G48" s="6"/>
      <c r="H48" s="6"/>
      <c r="I48" s="6"/>
      <c r="J48" s="8"/>
      <c r="K48" s="8"/>
      <c r="L48" s="10"/>
      <c r="M48" s="6"/>
      <c r="N48" s="6"/>
    </row>
    <row r="49" spans="4:14" x14ac:dyDescent="0.3">
      <c r="D49" s="6"/>
      <c r="E49" s="4"/>
      <c r="F49" s="4"/>
      <c r="G49" s="6"/>
      <c r="H49" s="6"/>
      <c r="I49" s="6"/>
      <c r="J49" s="8"/>
      <c r="K49" s="8"/>
      <c r="L49" s="10"/>
      <c r="M49" s="6"/>
      <c r="N49" s="6"/>
    </row>
    <row r="50" spans="4:14" x14ac:dyDescent="0.3">
      <c r="D50" s="6"/>
      <c r="E50" s="4"/>
      <c r="F50" s="4"/>
      <c r="G50" s="6"/>
      <c r="H50" s="6"/>
      <c r="I50" s="6"/>
      <c r="J50" s="8"/>
      <c r="K50" s="8"/>
      <c r="L50" s="10"/>
      <c r="M50" s="6"/>
      <c r="N50" s="6"/>
    </row>
    <row r="51" spans="4:14" x14ac:dyDescent="0.3">
      <c r="D51" s="6"/>
      <c r="E51" s="4"/>
      <c r="F51" s="4"/>
      <c r="G51" s="6"/>
      <c r="H51" s="6"/>
      <c r="I51" s="6"/>
      <c r="J51" s="8"/>
      <c r="K51" s="8"/>
      <c r="L51" s="10"/>
      <c r="M51" s="6"/>
      <c r="N51" s="6"/>
    </row>
    <row r="52" spans="4:14" x14ac:dyDescent="0.3">
      <c r="D52" s="6"/>
      <c r="E52" s="4"/>
      <c r="F52" s="4"/>
      <c r="G52" s="6"/>
      <c r="H52" s="6"/>
      <c r="I52" s="6"/>
      <c r="J52" s="8"/>
      <c r="K52" s="8"/>
      <c r="L52" s="10"/>
      <c r="M52" s="6"/>
      <c r="N52" s="6"/>
    </row>
    <row r="53" spans="4:14" x14ac:dyDescent="0.3">
      <c r="D53" s="6"/>
      <c r="E53" s="4"/>
      <c r="F53" s="4"/>
      <c r="G53" s="6"/>
      <c r="H53" s="6"/>
      <c r="I53" s="6"/>
      <c r="J53" s="8"/>
      <c r="K53" s="8"/>
      <c r="L53" s="10"/>
      <c r="M53" s="6"/>
      <c r="N53" s="6"/>
    </row>
    <row r="54" spans="4:14" x14ac:dyDescent="0.3">
      <c r="D54" s="6"/>
      <c r="E54" s="4"/>
      <c r="F54" s="4"/>
      <c r="G54" s="6"/>
      <c r="H54" s="6"/>
      <c r="I54" s="6"/>
      <c r="J54" s="8"/>
      <c r="K54" s="8"/>
      <c r="L54" s="10"/>
      <c r="M54" s="6"/>
      <c r="N54" s="6"/>
    </row>
    <row r="55" spans="4:14" x14ac:dyDescent="0.3">
      <c r="D55" s="6"/>
      <c r="E55" s="4"/>
      <c r="F55" s="4"/>
      <c r="G55" s="6"/>
      <c r="H55" s="6"/>
      <c r="I55" s="6"/>
      <c r="J55" s="8"/>
      <c r="K55" s="8"/>
      <c r="L55" s="10"/>
      <c r="M55" s="6"/>
      <c r="N55" s="6"/>
    </row>
    <row r="56" spans="4:14" x14ac:dyDescent="0.3">
      <c r="D56" s="6"/>
      <c r="E56" s="4"/>
      <c r="F56" s="4"/>
      <c r="G56" s="6"/>
      <c r="H56" s="6"/>
      <c r="I56" s="6"/>
      <c r="J56" s="8"/>
      <c r="K56" s="8"/>
      <c r="L56" s="10"/>
      <c r="M56" s="6"/>
      <c r="N56" s="6"/>
    </row>
    <row r="57" spans="4:14" x14ac:dyDescent="0.3">
      <c r="D57" s="6"/>
      <c r="E57" s="4"/>
      <c r="F57" s="4"/>
      <c r="G57" s="6"/>
      <c r="H57" s="6"/>
      <c r="I57" s="6"/>
      <c r="J57" s="8"/>
      <c r="K57" s="8"/>
      <c r="L57" s="10"/>
      <c r="M57" s="6"/>
      <c r="N57" s="6"/>
    </row>
    <row r="58" spans="4:14" x14ac:dyDescent="0.3">
      <c r="D58" s="6"/>
      <c r="E58" s="4"/>
      <c r="F58" s="4"/>
      <c r="G58" s="6"/>
      <c r="H58" s="6"/>
      <c r="I58" s="6"/>
      <c r="J58" s="8"/>
      <c r="K58" s="8"/>
      <c r="L58" s="10"/>
      <c r="M58" s="6"/>
      <c r="N58" s="6"/>
    </row>
    <row r="59" spans="4:14" x14ac:dyDescent="0.3">
      <c r="D59" s="6"/>
      <c r="E59" s="4"/>
      <c r="F59" s="4"/>
      <c r="G59" s="6"/>
      <c r="H59" s="6"/>
      <c r="I59" s="6"/>
      <c r="J59" s="8"/>
      <c r="K59" s="8"/>
      <c r="L59" s="10"/>
      <c r="M59" s="6"/>
      <c r="N59" s="6"/>
    </row>
    <row r="60" spans="4:14" x14ac:dyDescent="0.3">
      <c r="D60" s="6"/>
      <c r="E60" s="4"/>
      <c r="F60" s="4"/>
      <c r="G60" s="6"/>
      <c r="H60" s="6"/>
      <c r="I60" s="6"/>
      <c r="J60" s="8"/>
      <c r="K60" s="8"/>
      <c r="L60" s="10"/>
      <c r="M60" s="6"/>
      <c r="N60" s="6"/>
    </row>
    <row r="61" spans="4:14" x14ac:dyDescent="0.3">
      <c r="D61" s="6"/>
      <c r="E61" s="4"/>
      <c r="F61" s="4"/>
      <c r="G61" s="6"/>
      <c r="H61" s="6"/>
      <c r="I61" s="6"/>
      <c r="J61" s="8"/>
      <c r="K61" s="8"/>
      <c r="L61" s="10"/>
      <c r="M61" s="6"/>
      <c r="N61" s="6"/>
    </row>
    <row r="62" spans="4:14" x14ac:dyDescent="0.3">
      <c r="D62" s="6"/>
      <c r="E62" s="4"/>
      <c r="F62" s="4"/>
      <c r="G62" s="6"/>
      <c r="H62" s="6"/>
      <c r="I62" s="6"/>
      <c r="J62" s="8"/>
      <c r="K62" s="8"/>
      <c r="L62" s="10"/>
      <c r="M62" s="6"/>
      <c r="N62" s="6"/>
    </row>
    <row r="63" spans="4:14" x14ac:dyDescent="0.3">
      <c r="D63" s="6"/>
      <c r="E63" s="4"/>
      <c r="F63" s="4"/>
      <c r="G63" s="6"/>
      <c r="H63" s="6"/>
      <c r="I63" s="6"/>
      <c r="J63" s="8"/>
      <c r="K63" s="8"/>
      <c r="L63" s="10"/>
      <c r="M63" s="6"/>
      <c r="N63" s="6"/>
    </row>
    <row r="64" spans="4:14" x14ac:dyDescent="0.3">
      <c r="D64" s="6"/>
      <c r="E64" s="4"/>
      <c r="F64" s="4"/>
      <c r="G64" s="6"/>
      <c r="H64" s="6"/>
      <c r="I64" s="6"/>
      <c r="J64" s="8"/>
      <c r="K64" s="8"/>
      <c r="L64" s="10"/>
      <c r="M64" s="6"/>
      <c r="N64" s="6"/>
    </row>
    <row r="65" spans="4:14" x14ac:dyDescent="0.3">
      <c r="D65" s="6"/>
      <c r="E65" s="4"/>
      <c r="F65" s="4"/>
      <c r="G65" s="6"/>
      <c r="H65" s="6"/>
      <c r="I65" s="6"/>
      <c r="J65" s="8"/>
      <c r="K65" s="8"/>
      <c r="L65" s="10"/>
      <c r="M65" s="6"/>
      <c r="N65" s="6"/>
    </row>
    <row r="66" spans="4:14" x14ac:dyDescent="0.3">
      <c r="D66" s="6"/>
      <c r="E66" s="4"/>
      <c r="F66" s="4"/>
      <c r="G66" s="6"/>
      <c r="H66" s="6"/>
      <c r="I66" s="6"/>
      <c r="J66" s="8"/>
      <c r="K66" s="8"/>
      <c r="L66" s="10"/>
      <c r="M66" s="6"/>
      <c r="N66" s="6"/>
    </row>
    <row r="67" spans="4:14" x14ac:dyDescent="0.3">
      <c r="D67" s="6"/>
      <c r="E67" s="4"/>
      <c r="F67" s="4"/>
      <c r="G67" s="6"/>
      <c r="H67" s="6"/>
      <c r="I67" s="6"/>
      <c r="J67" s="8"/>
      <c r="K67" s="8"/>
      <c r="L67" s="10"/>
      <c r="M67" s="6"/>
      <c r="N67" s="6"/>
    </row>
    <row r="68" spans="4:14" x14ac:dyDescent="0.3">
      <c r="D68" s="6"/>
      <c r="E68" s="4"/>
      <c r="F68" s="4"/>
      <c r="G68" s="6"/>
      <c r="H68" s="6"/>
      <c r="I68" s="6"/>
      <c r="J68" s="8"/>
      <c r="K68" s="8"/>
      <c r="L68" s="10"/>
      <c r="M68" s="6"/>
      <c r="N68" s="6"/>
    </row>
    <row r="69" spans="4:14" x14ac:dyDescent="0.3">
      <c r="D69" s="6"/>
      <c r="E69" s="4"/>
      <c r="F69" s="4"/>
      <c r="G69" s="6"/>
      <c r="H69" s="6"/>
      <c r="I69" s="6"/>
      <c r="J69" s="8"/>
      <c r="K69" s="8"/>
      <c r="L69" s="10"/>
      <c r="M69" s="6"/>
      <c r="N69" s="6"/>
    </row>
    <row r="70" spans="4:14" x14ac:dyDescent="0.3">
      <c r="D70" s="6"/>
      <c r="E70" s="4"/>
      <c r="F70" s="4"/>
      <c r="G70" s="6"/>
      <c r="H70" s="6"/>
      <c r="I70" s="6"/>
      <c r="J70" s="8"/>
      <c r="K70" s="8"/>
      <c r="L70" s="10"/>
      <c r="M70" s="6"/>
      <c r="N70" s="6"/>
    </row>
    <row r="71" spans="4:14" x14ac:dyDescent="0.3">
      <c r="D71" s="6"/>
      <c r="E71" s="4"/>
      <c r="F71" s="4"/>
      <c r="G71" s="6"/>
      <c r="H71" s="6"/>
      <c r="I71" s="6"/>
      <c r="J71" s="8"/>
      <c r="K71" s="8"/>
      <c r="L71" s="10"/>
      <c r="M71" s="6"/>
      <c r="N71" s="6"/>
    </row>
    <row r="72" spans="4:14" x14ac:dyDescent="0.3">
      <c r="D72" s="6"/>
      <c r="E72" s="4"/>
      <c r="F72" s="4"/>
      <c r="G72" s="6"/>
      <c r="H72" s="6"/>
      <c r="I72" s="6"/>
      <c r="J72" s="8"/>
      <c r="K72" s="8"/>
      <c r="L72" s="10"/>
      <c r="M72" s="6"/>
      <c r="N72" s="6"/>
    </row>
    <row r="73" spans="4:14" x14ac:dyDescent="0.3">
      <c r="D73" s="6"/>
      <c r="E73" s="4"/>
      <c r="F73" s="4"/>
      <c r="G73" s="6"/>
      <c r="H73" s="6"/>
      <c r="I73" s="6"/>
      <c r="J73" s="8"/>
      <c r="K73" s="8"/>
      <c r="L73" s="10"/>
      <c r="M73" s="6"/>
      <c r="N73" s="6"/>
    </row>
    <row r="74" spans="4:14" x14ac:dyDescent="0.3">
      <c r="D74" s="6"/>
      <c r="E74" s="4"/>
      <c r="F74" s="4"/>
      <c r="G74" s="6"/>
      <c r="H74" s="6"/>
      <c r="I74" s="6"/>
      <c r="J74" s="8"/>
      <c r="K74" s="8"/>
      <c r="L74" s="10"/>
      <c r="M74" s="6"/>
      <c r="N74" s="6"/>
    </row>
    <row r="75" spans="4:14" x14ac:dyDescent="0.3">
      <c r="D75" s="6"/>
      <c r="E75" s="4"/>
      <c r="F75" s="4"/>
      <c r="G75" s="6"/>
      <c r="H75" s="6"/>
      <c r="I75" s="6"/>
      <c r="J75" s="8"/>
      <c r="K75" s="8"/>
      <c r="L75" s="10"/>
      <c r="M75" s="6"/>
      <c r="N75" s="6"/>
    </row>
    <row r="76" spans="4:14" x14ac:dyDescent="0.3">
      <c r="D76" s="6"/>
      <c r="E76" s="4"/>
      <c r="F76" s="4"/>
      <c r="G76" s="6"/>
      <c r="H76" s="6"/>
      <c r="I76" s="6"/>
      <c r="J76" s="8"/>
      <c r="K76" s="8"/>
      <c r="L76" s="10"/>
      <c r="M76" s="6"/>
      <c r="N76" s="6"/>
    </row>
    <row r="77" spans="4:14" x14ac:dyDescent="0.3">
      <c r="D77" s="6"/>
      <c r="E77" s="4"/>
      <c r="F77" s="4"/>
      <c r="G77" s="6"/>
      <c r="H77" s="6"/>
      <c r="I77" s="6"/>
      <c r="J77" s="8"/>
      <c r="K77" s="8"/>
      <c r="L77" s="10"/>
      <c r="M77" s="6"/>
      <c r="N77" s="6"/>
    </row>
    <row r="78" spans="4:14" x14ac:dyDescent="0.3">
      <c r="D78" s="6"/>
      <c r="E78" s="4"/>
      <c r="F78" s="4"/>
      <c r="G78" s="6"/>
      <c r="H78" s="6"/>
      <c r="I78" s="6"/>
      <c r="J78" s="8"/>
      <c r="K78" s="8"/>
      <c r="L78" s="10"/>
      <c r="M78" s="6"/>
      <c r="N78" s="6"/>
    </row>
    <row r="79" spans="4:14" x14ac:dyDescent="0.3">
      <c r="D79" s="6"/>
      <c r="E79" s="4"/>
      <c r="F79" s="4"/>
      <c r="G79" s="6"/>
      <c r="H79" s="6"/>
      <c r="I79" s="6"/>
      <c r="J79" s="8"/>
      <c r="K79" s="8"/>
      <c r="L79" s="10"/>
      <c r="M79" s="6"/>
      <c r="N79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20D7-6804-456D-860F-E1945935432D}">
  <dimension ref="C1:J19"/>
  <sheetViews>
    <sheetView tabSelected="1" topLeftCell="A5" workbookViewId="0">
      <selection activeCell="L20" sqref="L20"/>
    </sheetView>
  </sheetViews>
  <sheetFormatPr defaultRowHeight="14.4" x14ac:dyDescent="0.3"/>
  <cols>
    <col min="5" max="5" width="8.88671875" style="5"/>
    <col min="10" max="10" width="13.6640625" bestFit="1" customWidth="1"/>
  </cols>
  <sheetData>
    <row r="1" spans="3:10" ht="15" thickBot="1" x14ac:dyDescent="0.35"/>
    <row r="2" spans="3:10" x14ac:dyDescent="0.3">
      <c r="C2" s="25" t="s">
        <v>1</v>
      </c>
      <c r="D2" s="26" t="s">
        <v>13</v>
      </c>
      <c r="E2" s="16" t="s">
        <v>14</v>
      </c>
      <c r="F2" s="14" t="s">
        <v>15</v>
      </c>
      <c r="G2" s="14" t="s">
        <v>16</v>
      </c>
      <c r="H2" s="18" t="s">
        <v>17</v>
      </c>
      <c r="I2" s="22" t="s">
        <v>18</v>
      </c>
      <c r="J2" s="22" t="s">
        <v>19</v>
      </c>
    </row>
    <row r="3" spans="3:10" x14ac:dyDescent="0.3">
      <c r="C3" s="27">
        <v>3</v>
      </c>
      <c r="D3" s="28">
        <v>14</v>
      </c>
      <c r="F3" s="3">
        <f>(D4-D3)/E4</f>
        <v>7.5000000000000018</v>
      </c>
      <c r="G3" s="17"/>
      <c r="H3" s="19"/>
      <c r="I3" s="5"/>
      <c r="J3" s="15"/>
    </row>
    <row r="4" spans="3:10" x14ac:dyDescent="0.3">
      <c r="C4" s="27">
        <v>3.8</v>
      </c>
      <c r="D4" s="28">
        <v>20</v>
      </c>
      <c r="E4" s="5">
        <f>C4-C3</f>
        <v>0.79999999999999982</v>
      </c>
      <c r="F4" s="3">
        <f t="shared" ref="F4:F9" si="0">(D5-D4)/E5</f>
        <v>35.0833333333333</v>
      </c>
      <c r="G4" s="3">
        <f>(D4-D3)/E4</f>
        <v>7.5000000000000018</v>
      </c>
      <c r="H4" s="20">
        <f>(D5-D3)/(E4+E5)</f>
        <v>19.321428571428566</v>
      </c>
      <c r="I4" s="5">
        <f t="shared" ref="I4:I9" si="1">E4^2</f>
        <v>0.63999999999999968</v>
      </c>
      <c r="J4" s="24">
        <f>100*I4/D4</f>
        <v>3.1999999999999984</v>
      </c>
    </row>
    <row r="5" spans="3:10" x14ac:dyDescent="0.3">
      <c r="C5" s="27">
        <v>4.4000000000000004</v>
      </c>
      <c r="D5" s="28">
        <v>41.05</v>
      </c>
      <c r="E5" s="5">
        <f t="shared" ref="E5:E9" si="2">C5-C4</f>
        <v>0.60000000000000053</v>
      </c>
      <c r="F5" s="3">
        <f t="shared" si="0"/>
        <v>30.200000000000024</v>
      </c>
      <c r="G5" s="3">
        <f t="shared" ref="G5:G9" si="3">(D5-D4)/E5</f>
        <v>35.0833333333333</v>
      </c>
      <c r="H5" s="20">
        <f t="shared" ref="H5:H8" si="4">(D6-D4)/(E5+E6)</f>
        <v>32.641666666666666</v>
      </c>
      <c r="I5" s="5">
        <f t="shared" si="1"/>
        <v>0.36000000000000065</v>
      </c>
      <c r="J5" s="23">
        <f t="shared" ref="J5:J8" si="5">100*I5/D5</f>
        <v>0.87697929354445958</v>
      </c>
    </row>
    <row r="6" spans="3:10" x14ac:dyDescent="0.3">
      <c r="C6" s="27">
        <v>5</v>
      </c>
      <c r="D6" s="28">
        <v>59.17</v>
      </c>
      <c r="E6" s="5">
        <f t="shared" si="2"/>
        <v>0.59999999999999964</v>
      </c>
      <c r="F6" s="3">
        <f t="shared" si="0"/>
        <v>9.902777777777775</v>
      </c>
      <c r="G6" s="3">
        <f t="shared" si="3"/>
        <v>30.200000000000024</v>
      </c>
      <c r="H6" s="20">
        <f t="shared" si="4"/>
        <v>19.128787878787886</v>
      </c>
      <c r="I6" s="5">
        <f t="shared" si="1"/>
        <v>0.3599999999999996</v>
      </c>
      <c r="J6" s="23">
        <f t="shared" si="5"/>
        <v>0.60841642724353484</v>
      </c>
    </row>
    <row r="7" spans="3:10" x14ac:dyDescent="0.3">
      <c r="C7" s="27">
        <v>5.72</v>
      </c>
      <c r="D7" s="28">
        <v>66.3</v>
      </c>
      <c r="E7" s="5">
        <f t="shared" si="2"/>
        <v>0.71999999999999975</v>
      </c>
      <c r="F7" s="3">
        <f t="shared" si="0"/>
        <v>28.974358974358974</v>
      </c>
      <c r="G7" s="3">
        <f t="shared" si="3"/>
        <v>9.902777777777775</v>
      </c>
      <c r="H7" s="20">
        <f t="shared" si="4"/>
        <v>19.820000000000004</v>
      </c>
      <c r="I7" s="5">
        <f t="shared" si="1"/>
        <v>0.51839999999999964</v>
      </c>
      <c r="J7" s="31">
        <f t="shared" si="5"/>
        <v>0.78190045248868723</v>
      </c>
    </row>
    <row r="8" spans="3:10" x14ac:dyDescent="0.3">
      <c r="C8" s="27">
        <v>6.5</v>
      </c>
      <c r="D8" s="28">
        <v>88.9</v>
      </c>
      <c r="E8" s="5">
        <f t="shared" si="2"/>
        <v>0.78000000000000025</v>
      </c>
      <c r="F8" s="3">
        <f t="shared" si="0"/>
        <v>10.199999999999989</v>
      </c>
      <c r="G8" s="3">
        <f t="shared" si="3"/>
        <v>28.974358974358974</v>
      </c>
      <c r="H8" s="20">
        <f t="shared" si="4"/>
        <v>21.640624999999996</v>
      </c>
      <c r="I8" s="5">
        <f t="shared" si="1"/>
        <v>0.60840000000000038</v>
      </c>
      <c r="J8" s="23">
        <f t="shared" si="5"/>
        <v>0.68436445444319505</v>
      </c>
    </row>
    <row r="9" spans="3:10" ht="15" thickBot="1" x14ac:dyDescent="0.35">
      <c r="C9" s="29">
        <v>7</v>
      </c>
      <c r="D9" s="30">
        <v>94</v>
      </c>
      <c r="E9" s="5">
        <f t="shared" si="2"/>
        <v>0.5</v>
      </c>
      <c r="F9" s="17"/>
      <c r="G9" s="3">
        <f t="shared" si="3"/>
        <v>10.199999999999989</v>
      </c>
      <c r="H9" s="21"/>
      <c r="I9" s="5">
        <f t="shared" si="1"/>
        <v>0.25</v>
      </c>
      <c r="J9" s="15"/>
    </row>
    <row r="12" spans="3:10" x14ac:dyDescent="0.3">
      <c r="C12" t="s">
        <v>1</v>
      </c>
      <c r="D12" t="s">
        <v>13</v>
      </c>
    </row>
    <row r="13" spans="3:10" x14ac:dyDescent="0.3">
      <c r="C13">
        <v>3</v>
      </c>
      <c r="D13">
        <v>14</v>
      </c>
    </row>
    <row r="14" spans="3:10" x14ac:dyDescent="0.3">
      <c r="C14">
        <v>3.3</v>
      </c>
      <c r="D14">
        <v>17.329999999999998</v>
      </c>
    </row>
    <row r="15" spans="3:10" x14ac:dyDescent="0.3">
      <c r="C15">
        <v>3.85</v>
      </c>
      <c r="D15">
        <v>39.5</v>
      </c>
    </row>
    <row r="16" spans="3:10" x14ac:dyDescent="0.3">
      <c r="C16">
        <v>4.7</v>
      </c>
      <c r="D16">
        <v>52</v>
      </c>
    </row>
    <row r="17" spans="3:4" x14ac:dyDescent="0.3">
      <c r="C17">
        <v>5.8</v>
      </c>
      <c r="D17">
        <v>77.7</v>
      </c>
    </row>
    <row r="18" spans="3:4" x14ac:dyDescent="0.3">
      <c r="C18">
        <v>6.2</v>
      </c>
      <c r="D18">
        <v>81.05</v>
      </c>
    </row>
    <row r="19" spans="3:4" x14ac:dyDescent="0.3">
      <c r="C19">
        <v>7</v>
      </c>
      <c r="D19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f(x)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2015-06-05T18:17:20Z</dcterms:created>
  <dcterms:modified xsi:type="dcterms:W3CDTF">2021-03-05T14:57:42Z</dcterms:modified>
</cp:coreProperties>
</file>