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970ab324dd09032/Desktop/sss15/ma8imata/sfb_covid/ΑΑ_2021/"/>
    </mc:Choice>
  </mc:AlternateContent>
  <xr:revisionPtr revIDLastSave="0" documentId="8_{86AC57F6-883F-4E7B-B3D6-41A5C4AE29AC}" xr6:coauthVersionLast="46" xr6:coauthVersionMax="46" xr10:uidLastSave="{00000000-0000-0000-0000-000000000000}"/>
  <bookViews>
    <workbookView xWindow="-108" yWindow="-108" windowWidth="23256" windowHeight="12576" xr2:uid="{31591D09-04C8-4965-8965-11BC48149E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9" i="1"/>
  <c r="H10" i="1"/>
  <c r="I10" i="1" s="1"/>
  <c r="L9" i="1"/>
  <c r="K9" i="1"/>
  <c r="J9" i="1"/>
  <c r="I9" i="1"/>
  <c r="H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9" i="1"/>
  <c r="C15" i="1"/>
  <c r="C16" i="1" s="1"/>
  <c r="E14" i="1"/>
  <c r="C14" i="1"/>
  <c r="E15" i="1" s="1"/>
  <c r="E16" i="1" s="1"/>
  <c r="E17" i="1" s="1"/>
  <c r="E10" i="1"/>
  <c r="E11" i="1"/>
  <c r="E12" i="1" s="1"/>
  <c r="E13" i="1" s="1"/>
  <c r="E9" i="1"/>
  <c r="E8" i="1"/>
  <c r="D9" i="1"/>
  <c r="D10" i="1"/>
  <c r="D11" i="1"/>
  <c r="D12" i="1"/>
  <c r="D13" i="1"/>
  <c r="D8" i="1"/>
  <c r="C13" i="1"/>
  <c r="C10" i="1"/>
  <c r="C11" i="1" s="1"/>
  <c r="C12" i="1" s="1"/>
  <c r="C9" i="1"/>
  <c r="J10" i="1" l="1"/>
  <c r="K10" i="1" s="1"/>
  <c r="C17" i="1"/>
  <c r="D16" i="1"/>
  <c r="D15" i="1"/>
  <c r="D14" i="1"/>
  <c r="L10" i="1" l="1"/>
  <c r="D17" i="1"/>
  <c r="C18" i="1"/>
  <c r="E18" i="1"/>
  <c r="E19" i="1" s="1"/>
  <c r="H11" i="1" l="1"/>
  <c r="I11" i="1"/>
  <c r="J11" i="1" s="1"/>
  <c r="K11" i="1" s="1"/>
  <c r="D18" i="1"/>
  <c r="C19" i="1"/>
  <c r="L11" i="1" l="1"/>
  <c r="C20" i="1"/>
  <c r="D19" i="1"/>
  <c r="E20" i="1"/>
  <c r="E21" i="1" s="1"/>
  <c r="H12" i="1" l="1"/>
  <c r="I12" i="1" s="1"/>
  <c r="C21" i="1"/>
  <c r="D20" i="1"/>
  <c r="J12" i="1" l="1"/>
  <c r="K12" i="1" s="1"/>
  <c r="L12" i="1" s="1"/>
  <c r="C22" i="1"/>
  <c r="D21" i="1"/>
  <c r="E22" i="1"/>
  <c r="E23" i="1" s="1"/>
  <c r="H13" i="1" l="1"/>
  <c r="I13" i="1" s="1"/>
  <c r="J13" i="1" s="1"/>
  <c r="K13" i="1" s="1"/>
  <c r="D22" i="1"/>
  <c r="C23" i="1"/>
  <c r="L13" i="1" l="1"/>
  <c r="C24" i="1"/>
  <c r="D23" i="1"/>
  <c r="E24" i="1"/>
  <c r="E25" i="1" s="1"/>
  <c r="H14" i="1" l="1"/>
  <c r="C25" i="1"/>
  <c r="D24" i="1"/>
  <c r="I14" i="1" l="1"/>
  <c r="J14" i="1" s="1"/>
  <c r="K14" i="1" s="1"/>
  <c r="C26" i="1"/>
  <c r="D25" i="1"/>
  <c r="E26" i="1"/>
  <c r="E27" i="1" s="1"/>
  <c r="L14" i="1" l="1"/>
  <c r="D26" i="1"/>
  <c r="C27" i="1"/>
  <c r="H15" i="1" l="1"/>
  <c r="I15" i="1"/>
  <c r="J15" i="1" s="1"/>
  <c r="C28" i="1"/>
  <c r="D27" i="1"/>
  <c r="E28" i="1"/>
  <c r="K15" i="1" l="1"/>
  <c r="L15" i="1" s="1"/>
  <c r="D28" i="1"/>
  <c r="H16" i="1" l="1"/>
  <c r="I16" i="1" l="1"/>
  <c r="J16" i="1" s="1"/>
  <c r="K16" i="1" s="1"/>
  <c r="L16" i="1" l="1"/>
  <c r="H17" i="1" l="1"/>
  <c r="I17" i="1"/>
  <c r="J17" i="1" s="1"/>
  <c r="K17" i="1" l="1"/>
  <c r="L17" i="1"/>
  <c r="H18" i="1" l="1"/>
  <c r="I18" i="1"/>
  <c r="J18" i="1" s="1"/>
  <c r="K18" i="1" l="1"/>
  <c r="L18" i="1"/>
  <c r="H19" i="1" l="1"/>
  <c r="I19" i="1"/>
  <c r="J19" i="1" s="1"/>
  <c r="K19" i="1" s="1"/>
  <c r="L19" i="1" l="1"/>
  <c r="H20" i="1" l="1"/>
  <c r="I20" i="1" s="1"/>
  <c r="J20" i="1" s="1"/>
  <c r="K20" i="1" s="1"/>
  <c r="L20" i="1" l="1"/>
  <c r="H21" i="1" l="1"/>
  <c r="I21" i="1" s="1"/>
  <c r="J21" i="1" s="1"/>
  <c r="K21" i="1" s="1"/>
  <c r="L21" i="1" l="1"/>
  <c r="H22" i="1" l="1"/>
  <c r="I22" i="1"/>
  <c r="J22" i="1" s="1"/>
  <c r="K22" i="1" s="1"/>
  <c r="L22" i="1" l="1"/>
  <c r="H23" i="1" l="1"/>
  <c r="I23" i="1"/>
  <c r="J23" i="1" s="1"/>
  <c r="K23" i="1" l="1"/>
  <c r="L23" i="1"/>
  <c r="H24" i="1" l="1"/>
  <c r="I24" i="1" s="1"/>
  <c r="J24" i="1" s="1"/>
  <c r="K24" i="1" s="1"/>
  <c r="L24" i="1" l="1"/>
  <c r="H25" i="1" l="1"/>
  <c r="I25" i="1"/>
  <c r="J25" i="1" s="1"/>
  <c r="K25" i="1" s="1"/>
  <c r="L25" i="1" l="1"/>
  <c r="H26" i="1" l="1"/>
  <c r="I26" i="1"/>
  <c r="J26" i="1" s="1"/>
  <c r="K26" i="1" l="1"/>
  <c r="L26" i="1"/>
  <c r="H27" i="1" l="1"/>
  <c r="I27" i="1"/>
  <c r="J27" i="1" s="1"/>
  <c r="K27" i="1" s="1"/>
  <c r="L27" i="1" l="1"/>
  <c r="H28" i="1" l="1"/>
  <c r="I28" i="1"/>
  <c r="J28" i="1" s="1"/>
  <c r="K28" i="1" l="1"/>
  <c r="L28" i="1"/>
</calcChain>
</file>

<file path=xl/sharedStrings.xml><?xml version="1.0" encoding="utf-8"?>
<sst xmlns="http://schemas.openxmlformats.org/spreadsheetml/2006/main" count="17" uniqueCount="17">
  <si>
    <t>y'=(x^2+1)/y</t>
  </si>
  <si>
    <t>ΣΔΕ</t>
  </si>
  <si>
    <t>ΠΕΔΙΟ ΟΡΙΣΜΟΥ</t>
  </si>
  <si>
    <t>ΣΥΝΘΗΚΗ</t>
  </si>
  <si>
    <t>y(0)=3</t>
  </si>
  <si>
    <t>h=</t>
  </si>
  <si>
    <t>X</t>
  </si>
  <si>
    <t>Y αναλυτικο</t>
  </si>
  <si>
    <t>EULER</t>
  </si>
  <si>
    <t>[0,4]</t>
  </si>
  <si>
    <t>% σφαλμα Euler</t>
  </si>
  <si>
    <t>K1</t>
  </si>
  <si>
    <t>K2</t>
  </si>
  <si>
    <t>K3</t>
  </si>
  <si>
    <t>K4</t>
  </si>
  <si>
    <t>RK4</t>
  </si>
  <si>
    <t>% σφάλμα RK4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</si>
</sst>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1" fillId="2" borderId="0" xfId="0" applyFont="1" applyFill="1"/>
    <xf numFmtId="0" fontId="0" fillId="0" borderId="0" xfId="0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3" borderId="0" xfId="0" applyFill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EULER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Sheet1!$C$8:$C$28</c:f>
              <c:numCache>
                <c:formatCode>0.00</c:formatCode>
                <c:ptCount val="2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</c:numCache>
            </c:numRef>
          </c:xVal>
          <c:yVal>
            <c:numRef>
              <c:f>Sheet1!$E$8:$E$28</c:f>
              <c:numCache>
                <c:formatCode>General</c:formatCode>
                <c:ptCount val="21"/>
                <c:pt idx="0">
                  <c:v>3</c:v>
                </c:pt>
                <c:pt idx="1">
                  <c:v>3.0666666666666669</c:v>
                </c:pt>
                <c:pt idx="2">
                  <c:v>3.1344927536231886</c:v>
                </c:pt>
                <c:pt idx="3">
                  <c:v>3.2085079191493584</c:v>
                </c:pt>
                <c:pt idx="4">
                  <c:v>3.2932825268031594</c:v>
                </c:pt>
                <c:pt idx="5">
                  <c:v>3.3928792049898906</c:v>
                </c:pt>
                <c:pt idx="6">
                  <c:v>3.510773175223703</c:v>
                </c:pt>
                <c:pt idx="7">
                  <c:v>3.6497738954764163</c:v>
                </c:pt>
                <c:pt idx="8">
                  <c:v>3.8119757241249617</c:v>
                </c:pt>
                <c:pt idx="9">
                  <c:v>3.9987555075044687</c:v>
                </c:pt>
                <c:pt idx="10">
                  <c:v>4.2108214861342095</c:v>
                </c:pt>
                <c:pt idx="11">
                  <c:v>4.4483048378490455</c:v>
                </c:pt>
                <c:pt idx="12">
                  <c:v>4.7108767708833783</c:v>
                </c:pt>
                <c:pt idx="13">
                  <c:v>4.9978721786928837</c:v>
                </c:pt>
                <c:pt idx="14">
                  <c:v>5.3084043300785364</c:v>
                </c:pt>
                <c:pt idx="15">
                  <c:v>5.64146110007289</c:v>
                </c:pt>
                <c:pt idx="16">
                  <c:v>5.9959791875899979</c:v>
                </c:pt>
                <c:pt idx="17">
                  <c:v>6.3708971000225052</c:v>
                </c:pt>
                <c:pt idx="18">
                  <c:v>6.7651900795765352</c:v>
                </c:pt>
                <c:pt idx="19">
                  <c:v>7.1778909744750816</c:v>
                </c:pt>
                <c:pt idx="20">
                  <c:v>7.6081009081423767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C3B-482C-902C-332B2839DA44}"/>
            </c:ext>
          </c:extLst>
        </c:ser>
        <c:ser>
          <c:idx val="1"/>
          <c:order val="1"/>
          <c:tx>
            <c:v>ΑΝΑΛΥΤΙΚΗ ΛΥΣΗ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Sheet1!$C$8:$C$28</c:f>
              <c:numCache>
                <c:formatCode>0.00</c:formatCode>
                <c:ptCount val="2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</c:numCache>
            </c:numRef>
          </c:xVal>
          <c:yVal>
            <c:numRef>
              <c:f>Sheet1!$D$8:$D$28</c:f>
              <c:numCache>
                <c:formatCode>General</c:formatCode>
                <c:ptCount val="21"/>
                <c:pt idx="0">
                  <c:v>3</c:v>
                </c:pt>
                <c:pt idx="1">
                  <c:v>3.0668115907784967</c:v>
                </c:pt>
                <c:pt idx="2">
                  <c:v>3.1373024506200653</c:v>
                </c:pt>
                <c:pt idx="3">
                  <c:v>3.216208948436031</c:v>
                </c:pt>
                <c:pt idx="4">
                  <c:v>3.3077686335856886</c:v>
                </c:pt>
                <c:pt idx="5">
                  <c:v>3.415650255319866</c:v>
                </c:pt>
                <c:pt idx="6">
                  <c:v>3.5428801842568709</c:v>
                </c:pt>
                <c:pt idx="7">
                  <c:v>3.6917926991278005</c:v>
                </c:pt>
                <c:pt idx="8">
                  <c:v>3.8640220841328876</c:v>
                </c:pt>
                <c:pt idx="9">
                  <c:v>4.0605418357652709</c:v>
                </c:pt>
                <c:pt idx="10">
                  <c:v>4.2817441928883762</c:v>
                </c:pt>
                <c:pt idx="11">
                  <c:v>4.527545324639684</c:v>
                </c:pt>
                <c:pt idx="12">
                  <c:v>4.797499348619028</c:v>
                </c:pt>
                <c:pt idx="13">
                  <c:v>5.0909069264064666</c:v>
                </c:pt>
                <c:pt idx="14">
                  <c:v>5.4069091602011099</c:v>
                </c:pt>
                <c:pt idx="15">
                  <c:v>5.7445626465380295</c:v>
                </c:pt>
                <c:pt idx="16">
                  <c:v>6.1028954876626678</c:v>
                </c:pt>
                <c:pt idx="17">
                  <c:v>6.4809464329422362</c:v>
                </c:pt>
                <c:pt idx="18">
                  <c:v>6.8777903428354099</c:v>
                </c:pt>
                <c:pt idx="19">
                  <c:v>7.2925532794305568</c:v>
                </c:pt>
                <c:pt idx="20">
                  <c:v>7.7244201508376467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C3B-482C-902C-332B2839DA44}"/>
            </c:ext>
          </c:extLst>
        </c:ser>
        <c:ser>
          <c:idx val="2"/>
          <c:order val="2"/>
          <c:tx>
            <c:v>RK4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Sheet1!$C$8:$C$28</c:f>
              <c:numCache>
                <c:formatCode>0.00</c:formatCode>
                <c:ptCount val="2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</c:numCache>
            </c:numRef>
          </c:xVal>
          <c:yVal>
            <c:numRef>
              <c:f>Sheet1!$L$8:$L$28</c:f>
              <c:numCache>
                <c:formatCode>General</c:formatCode>
                <c:ptCount val="21"/>
                <c:pt idx="0">
                  <c:v>3</c:v>
                </c:pt>
                <c:pt idx="1">
                  <c:v>3.0668115984863129</c:v>
                </c:pt>
                <c:pt idx="2">
                  <c:v>3.1373024690442644</c:v>
                </c:pt>
                <c:pt idx="3">
                  <c:v>3.216208987810067</c:v>
                </c:pt>
                <c:pt idx="4">
                  <c:v>3.3077687110750875</c:v>
                </c:pt>
                <c:pt idx="5">
                  <c:v>3.4156503938489422</c:v>
                </c:pt>
                <c:pt idx="6">
                  <c:v>3.542880409386775</c:v>
                </c:pt>
                <c:pt idx="7">
                  <c:v>3.6917930343779775</c:v>
                </c:pt>
                <c:pt idx="8">
                  <c:v>3.8640225462617104</c:v>
                </c:pt>
                <c:pt idx="9">
                  <c:v>4.0605424316846479</c:v>
                </c:pt>
                <c:pt idx="10">
                  <c:v>4.2817449190781218</c:v>
                </c:pt>
                <c:pt idx="11">
                  <c:v>4.527546168806885</c:v>
                </c:pt>
                <c:pt idx="12">
                  <c:v>4.7975002926217334</c:v>
                </c:pt>
                <c:pt idx="13">
                  <c:v>5.0909079493715073</c:v>
                </c:pt>
                <c:pt idx="14">
                  <c:v>5.4069102411057477</c:v>
                </c:pt>
                <c:pt idx="15">
                  <c:v>5.7445637659624573</c:v>
                </c:pt>
                <c:pt idx="16">
                  <c:v>6.1028966287424922</c:v>
                </c:pt>
                <c:pt idx="17">
                  <c:v>6.4809475817057853</c:v>
                </c:pt>
                <c:pt idx="18">
                  <c:v>6.8777914881409963</c:v>
                </c:pt>
                <c:pt idx="19">
                  <c:v>7.2925544126846171</c:v>
                </c:pt>
                <c:pt idx="20">
                  <c:v>7.7244212656213023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C3B-482C-902C-332B2839D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8848608"/>
        <c:axId val="648850248"/>
      </c:scatterChart>
      <c:valAx>
        <c:axId val="648848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648850248"/>
        <c:crosses val="autoZero"/>
        <c:crossBetween val="midCat"/>
      </c:valAx>
      <c:valAx>
        <c:axId val="648850248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648848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3" Type="http://schemas.openxmlformats.org/officeDocument/2006/relationships/image" Target="../media/image4.png"/><Relationship Id="rId7" Type="http://schemas.openxmlformats.org/officeDocument/2006/relationships/image" Target="../media/image7.wmf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chart" Target="../charts/chart1.xml"/><Relationship Id="rId9" Type="http://schemas.openxmlformats.org/officeDocument/2006/relationships/image" Target="../media/image9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365760</xdr:colOff>
      <xdr:row>0</xdr:row>
      <xdr:rowOff>152400</xdr:rowOff>
    </xdr:from>
    <xdr:to>
      <xdr:col>13</xdr:col>
      <xdr:colOff>365760</xdr:colOff>
      <xdr:row>5</xdr:row>
      <xdr:rowOff>106680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52400"/>
          <a:ext cx="5486400" cy="883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563880</xdr:colOff>
      <xdr:row>0</xdr:row>
      <xdr:rowOff>0</xdr:rowOff>
    </xdr:from>
    <xdr:to>
      <xdr:col>20</xdr:col>
      <xdr:colOff>419100</xdr:colOff>
      <xdr:row>2</xdr:row>
      <xdr:rowOff>137160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4420" y="0"/>
          <a:ext cx="4122420" cy="510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53340</xdr:colOff>
      <xdr:row>2</xdr:row>
      <xdr:rowOff>68580</xdr:rowOff>
    </xdr:from>
    <xdr:to>
      <xdr:col>16</xdr:col>
      <xdr:colOff>403860</xdr:colOff>
      <xdr:row>5</xdr:row>
      <xdr:rowOff>22860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41960"/>
          <a:ext cx="1569720" cy="510540"/>
        </a:xfrm>
        <a:prstGeom prst="rect">
          <a:avLst/>
        </a:prstGeom>
        <a:solidFill>
          <a:srgbClr val="FFFF00"/>
        </a:solidFill>
      </xdr:spPr>
    </xdr:pic>
    <xdr:clientData/>
  </xdr:twoCellAnchor>
  <xdr:twoCellAnchor>
    <xdr:from>
      <xdr:col>13</xdr:col>
      <xdr:colOff>297180</xdr:colOff>
      <xdr:row>5</xdr:row>
      <xdr:rowOff>125730</xdr:rowOff>
    </xdr:from>
    <xdr:to>
      <xdr:col>20</xdr:col>
      <xdr:colOff>607060</xdr:colOff>
      <xdr:row>20</xdr:row>
      <xdr:rowOff>128270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</xdr:colOff>
          <xdr:row>0</xdr:row>
          <xdr:rowOff>68580</xdr:rowOff>
        </xdr:from>
        <xdr:to>
          <xdr:col>26</xdr:col>
          <xdr:colOff>579120</xdr:colOff>
          <xdr:row>2</xdr:row>
          <xdr:rowOff>160020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22</xdr:col>
      <xdr:colOff>4785</xdr:colOff>
      <xdr:row>16</xdr:row>
      <xdr:rowOff>132969</xdr:rowOff>
    </xdr:from>
    <xdr:to>
      <xdr:col>28</xdr:col>
      <xdr:colOff>40589</xdr:colOff>
      <xdr:row>20</xdr:row>
      <xdr:rowOff>99281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5105" y="3079369"/>
          <a:ext cx="3693404" cy="697832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3</xdr:row>
      <xdr:rowOff>45720</xdr:rowOff>
    </xdr:from>
    <xdr:to>
      <xdr:col>24</xdr:col>
      <xdr:colOff>269691</xdr:colOff>
      <xdr:row>5</xdr:row>
      <xdr:rowOff>121486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0320" y="604520"/>
          <a:ext cx="1488891" cy="45168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</xdr:pic>
    <xdr:clientData/>
  </xdr:twoCellAnchor>
  <xdr:twoCellAnchor editAs="oneCell">
    <xdr:from>
      <xdr:col>22</xdr:col>
      <xdr:colOff>0</xdr:colOff>
      <xdr:row>5</xdr:row>
      <xdr:rowOff>82885</xdr:rowOff>
    </xdr:from>
    <xdr:to>
      <xdr:col>27</xdr:col>
      <xdr:colOff>9124</xdr:colOff>
      <xdr:row>9</xdr:row>
      <xdr:rowOff>133016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0320" y="1017605"/>
          <a:ext cx="3057124" cy="781651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</xdr:pic>
    <xdr:clientData/>
  </xdr:twoCellAnchor>
  <xdr:twoCellAnchor editAs="oneCell">
    <xdr:from>
      <xdr:col>22</xdr:col>
      <xdr:colOff>0</xdr:colOff>
      <xdr:row>9</xdr:row>
      <xdr:rowOff>94415</xdr:rowOff>
    </xdr:from>
    <xdr:to>
      <xdr:col>27</xdr:col>
      <xdr:colOff>271399</xdr:colOff>
      <xdr:row>14</xdr:row>
      <xdr:rowOff>23930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0320" y="1760655"/>
          <a:ext cx="3319399" cy="84391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</xdr:pic>
    <xdr:clientData/>
  </xdr:twoCellAnchor>
  <xdr:twoCellAnchor editAs="oneCell">
    <xdr:from>
      <xdr:col>22</xdr:col>
      <xdr:colOff>0</xdr:colOff>
      <xdr:row>13</xdr:row>
      <xdr:rowOff>168209</xdr:rowOff>
    </xdr:from>
    <xdr:to>
      <xdr:col>26</xdr:col>
      <xdr:colOff>362553</xdr:colOff>
      <xdr:row>16</xdr:row>
      <xdr:rowOff>130554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0320" y="2565969"/>
          <a:ext cx="2800953" cy="51098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594B5-F4FF-4932-86BA-373FE0D3900E}">
  <dimension ref="B1:M31"/>
  <sheetViews>
    <sheetView tabSelected="1" zoomScale="75" zoomScaleNormal="75" workbookViewId="0">
      <selection activeCell="S27" sqref="S27"/>
    </sheetView>
  </sheetViews>
  <sheetFormatPr defaultRowHeight="14.4" x14ac:dyDescent="0.3"/>
  <cols>
    <col min="1" max="1" width="4.109375" customWidth="1"/>
    <col min="2" max="2" width="14.5546875" bestFit="1" customWidth="1"/>
    <col min="3" max="3" width="11" style="5" bestFit="1" customWidth="1"/>
    <col min="4" max="4" width="10.88671875" bestFit="1" customWidth="1"/>
    <col min="6" max="6" width="12" bestFit="1" customWidth="1"/>
    <col min="7" max="7" width="7.109375" customWidth="1"/>
    <col min="13" max="13" width="11" bestFit="1" customWidth="1"/>
  </cols>
  <sheetData>
    <row r="1" spans="2:13" ht="15" thickBot="1" x14ac:dyDescent="0.35">
      <c r="F1" s="12"/>
    </row>
    <row r="2" spans="2:13" x14ac:dyDescent="0.3">
      <c r="B2" s="1" t="s">
        <v>1</v>
      </c>
      <c r="C2" s="6" t="s">
        <v>0</v>
      </c>
      <c r="F2" s="12"/>
    </row>
    <row r="3" spans="2:13" x14ac:dyDescent="0.3">
      <c r="B3" s="2" t="s">
        <v>2</v>
      </c>
      <c r="C3" s="7" t="s">
        <v>9</v>
      </c>
      <c r="F3" s="12"/>
    </row>
    <row r="4" spans="2:13" ht="15" thickBot="1" x14ac:dyDescent="0.35">
      <c r="B4" s="3" t="s">
        <v>3</v>
      </c>
      <c r="C4" s="8" t="s">
        <v>4</v>
      </c>
      <c r="F4" s="12"/>
    </row>
    <row r="5" spans="2:13" x14ac:dyDescent="0.3">
      <c r="B5" s="4" t="s">
        <v>5</v>
      </c>
      <c r="C5" s="9">
        <v>0.2</v>
      </c>
      <c r="F5" s="12"/>
    </row>
    <row r="7" spans="2:13" x14ac:dyDescent="0.3">
      <c r="C7" s="10" t="s">
        <v>6</v>
      </c>
      <c r="D7" s="10" t="s">
        <v>7</v>
      </c>
      <c r="E7" t="s">
        <v>8</v>
      </c>
      <c r="F7" t="s">
        <v>10</v>
      </c>
      <c r="H7" t="s">
        <v>11</v>
      </c>
      <c r="I7" t="s">
        <v>12</v>
      </c>
      <c r="J7" t="s">
        <v>13</v>
      </c>
      <c r="K7" t="s">
        <v>14</v>
      </c>
      <c r="L7" t="s">
        <v>15</v>
      </c>
      <c r="M7" t="s">
        <v>16</v>
      </c>
    </row>
    <row r="8" spans="2:13" x14ac:dyDescent="0.3">
      <c r="C8" s="11">
        <v>0</v>
      </c>
      <c r="D8" s="10">
        <f>SQRT((2/3)*(C8^3)+2*C8+9)</f>
        <v>3</v>
      </c>
      <c r="E8">
        <f>3</f>
        <v>3</v>
      </c>
      <c r="F8" s="13">
        <v>0</v>
      </c>
      <c r="L8">
        <v>3</v>
      </c>
      <c r="M8" s="13">
        <v>0</v>
      </c>
    </row>
    <row r="9" spans="2:13" x14ac:dyDescent="0.3">
      <c r="C9" s="11">
        <f>C8+$C$5</f>
        <v>0.2</v>
      </c>
      <c r="D9" s="10">
        <f t="shared" ref="D9:D28" si="0">SQRT((2/3)*(C9^3)+2*C9+9)</f>
        <v>3.0668115907784967</v>
      </c>
      <c r="E9">
        <f>E8+$C$5*(C8^2+1)/E8</f>
        <v>3.0666666666666669</v>
      </c>
      <c r="F9" s="13">
        <f>ABS(D9-E9)/D9</f>
        <v>4.7255629353181448E-5</v>
      </c>
      <c r="H9">
        <f>(C8^2+1)/L8</f>
        <v>0.33333333333333331</v>
      </c>
      <c r="I9">
        <f>((C8+$C$5/2)^2+1)/(L8+0.5*H9*$C$5)</f>
        <v>0.33296703296703301</v>
      </c>
      <c r="J9">
        <f>((C8+$C$5/2)^2+1)/(L8+0.5*I9*$C$5)</f>
        <v>0.3329710538709561</v>
      </c>
      <c r="K9">
        <f>((C8+$C$5)^2+1)/(L8+J9*$C$5)</f>
        <v>0.33913844758007355</v>
      </c>
      <c r="L9">
        <f>L8+(H9+2*I9+2*J9+K9)*$C$5/6</f>
        <v>3.0668115984863129</v>
      </c>
      <c r="M9" s="13">
        <f>ABS(L9-D9)/D9</f>
        <v>2.5132995408917222E-9</v>
      </c>
    </row>
    <row r="10" spans="2:13" x14ac:dyDescent="0.3">
      <c r="C10" s="11">
        <f>C9+$C$5</f>
        <v>0.4</v>
      </c>
      <c r="D10" s="10">
        <f t="shared" si="0"/>
        <v>3.1373024506200653</v>
      </c>
      <c r="E10">
        <f>E9+$C$5*(C9^2+1)/E9</f>
        <v>3.1344927536231886</v>
      </c>
      <c r="F10" s="13">
        <f t="shared" ref="F10:F28" si="1">ABS(D10-E10)/D10</f>
        <v>8.9557734426319146E-4</v>
      </c>
      <c r="H10">
        <f t="shared" ref="H10:H28" si="2">(C9^2+1)/L9</f>
        <v>0.33911440810818411</v>
      </c>
      <c r="I10">
        <f t="shared" ref="I10:I28" si="3">((C9+$C$5/2)^2+1)/(L9+0.5*H10*$C$5)</f>
        <v>0.35153091268902242</v>
      </c>
      <c r="J10">
        <f t="shared" ref="J10:J28" si="4">((C9+$C$5/2)^2+1)/(L9+0.5*I10*$C$5)</f>
        <v>0.35139020234495805</v>
      </c>
      <c r="K10">
        <f t="shared" ref="K10:K28" si="5">((C9+$C$5)^2+1)/(L9+J10*$C$5)</f>
        <v>0.36976947856239661</v>
      </c>
      <c r="L10">
        <f t="shared" ref="L10:L28" si="6">L9+(H10+2*I10+2*J10+K10)*$C$5/6</f>
        <v>3.1373024690442644</v>
      </c>
      <c r="M10" s="13">
        <f t="shared" ref="M10:M28" si="7">ABS(L10-D10)/D10</f>
        <v>5.8726244425836997E-9</v>
      </c>
    </row>
    <row r="11" spans="2:13" x14ac:dyDescent="0.3">
      <c r="C11" s="11">
        <f>C10+$C$5</f>
        <v>0.60000000000000009</v>
      </c>
      <c r="D11" s="10">
        <f t="shared" si="0"/>
        <v>3.216208948436031</v>
      </c>
      <c r="E11">
        <f>E10+$C$5*(C10^2+1)/E10</f>
        <v>3.2085079191493584</v>
      </c>
      <c r="F11" s="13">
        <f t="shared" si="1"/>
        <v>2.3944430881636079E-3</v>
      </c>
      <c r="H11">
        <f t="shared" si="2"/>
        <v>0.36974439393259334</v>
      </c>
      <c r="I11">
        <f t="shared" si="3"/>
        <v>0.39379047135975553</v>
      </c>
      <c r="J11">
        <f t="shared" si="4"/>
        <v>0.39349238934819208</v>
      </c>
      <c r="K11">
        <f t="shared" si="5"/>
        <v>0.42288544762558783</v>
      </c>
      <c r="L11">
        <f t="shared" si="6"/>
        <v>3.216208987810067</v>
      </c>
      <c r="M11" s="13">
        <f t="shared" si="7"/>
        <v>1.2242375002018992E-8</v>
      </c>
    </row>
    <row r="12" spans="2:13" x14ac:dyDescent="0.3">
      <c r="C12" s="11">
        <f>C11+$C$5</f>
        <v>0.8</v>
      </c>
      <c r="D12" s="10">
        <f t="shared" si="0"/>
        <v>3.3077686335856886</v>
      </c>
      <c r="E12">
        <f>E11+$C$5*(C11^2+1)/E11</f>
        <v>3.2932825268031594</v>
      </c>
      <c r="F12" s="13">
        <f t="shared" si="1"/>
        <v>4.3794195988931753E-3</v>
      </c>
      <c r="H12">
        <f t="shared" si="2"/>
        <v>0.42285809322547507</v>
      </c>
      <c r="I12">
        <f t="shared" si="3"/>
        <v>0.45726634313216002</v>
      </c>
      <c r="J12">
        <f t="shared" si="4"/>
        <v>0.45678399962722704</v>
      </c>
      <c r="K12">
        <f t="shared" si="5"/>
        <v>0.49583291920636524</v>
      </c>
      <c r="L12">
        <f t="shared" si="6"/>
        <v>3.3077687110750875</v>
      </c>
      <c r="M12" s="13">
        <f t="shared" si="7"/>
        <v>2.3426487001151644E-8</v>
      </c>
    </row>
    <row r="13" spans="2:13" x14ac:dyDescent="0.3">
      <c r="C13" s="11">
        <f>C12+$C$5</f>
        <v>1</v>
      </c>
      <c r="D13" s="10">
        <f t="shared" si="0"/>
        <v>3.415650255319866</v>
      </c>
      <c r="E13">
        <f>E12+$C$5*(C12^2+1)/E12</f>
        <v>3.3928792049898906</v>
      </c>
      <c r="F13" s="13">
        <f t="shared" si="1"/>
        <v>6.6666809034413126E-3</v>
      </c>
      <c r="H13">
        <f t="shared" si="2"/>
        <v>0.4958025010965682</v>
      </c>
      <c r="I13">
        <f t="shared" si="3"/>
        <v>0.53911583839687782</v>
      </c>
      <c r="J13">
        <f t="shared" si="4"/>
        <v>0.53842121832287049</v>
      </c>
      <c r="K13">
        <f t="shared" si="5"/>
        <v>0.58557386867957817</v>
      </c>
      <c r="L13">
        <f t="shared" si="6"/>
        <v>3.4156503938489422</v>
      </c>
      <c r="M13" s="13">
        <f t="shared" si="7"/>
        <v>4.0557160673692805E-8</v>
      </c>
    </row>
    <row r="14" spans="2:13" x14ac:dyDescent="0.3">
      <c r="C14" s="11">
        <f t="shared" ref="C14:C28" si="8">C13+$C$5</f>
        <v>1.2</v>
      </c>
      <c r="D14" s="10">
        <f t="shared" si="0"/>
        <v>3.5428801842568709</v>
      </c>
      <c r="E14">
        <f t="shared" ref="E14:E28" si="9">E13+$C$5*(C13^2+1)/E13</f>
        <v>3.510773175223703</v>
      </c>
      <c r="F14" s="13">
        <f t="shared" si="1"/>
        <v>9.0624032886684851E-3</v>
      </c>
      <c r="H14">
        <f t="shared" si="2"/>
        <v>0.58554002002127925</v>
      </c>
      <c r="I14">
        <f t="shared" si="3"/>
        <v>0.63611686250791821</v>
      </c>
      <c r="J14">
        <f t="shared" si="4"/>
        <v>0.63519216118857302</v>
      </c>
      <c r="K14">
        <f t="shared" si="5"/>
        <v>0.68874239872071552</v>
      </c>
      <c r="L14">
        <f t="shared" si="6"/>
        <v>3.542880409386775</v>
      </c>
      <c r="M14" s="13">
        <f t="shared" si="7"/>
        <v>6.3544317714358499E-8</v>
      </c>
    </row>
    <row r="15" spans="2:13" x14ac:dyDescent="0.3">
      <c r="C15" s="11">
        <f t="shared" si="8"/>
        <v>1.4</v>
      </c>
      <c r="D15" s="10">
        <f t="shared" si="0"/>
        <v>3.6917926991278005</v>
      </c>
      <c r="E15">
        <f t="shared" si="9"/>
        <v>3.6497738954764163</v>
      </c>
      <c r="F15" s="13">
        <f t="shared" si="1"/>
        <v>1.1381680141821428E-2</v>
      </c>
      <c r="H15">
        <f t="shared" si="2"/>
        <v>0.68870515457853998</v>
      </c>
      <c r="I15">
        <f t="shared" si="3"/>
        <v>0.7447911154382052</v>
      </c>
      <c r="J15">
        <f t="shared" si="4"/>
        <v>0.74363634149031876</v>
      </c>
      <c r="K15">
        <f t="shared" si="5"/>
        <v>0.80181868130048406</v>
      </c>
      <c r="L15">
        <f t="shared" si="6"/>
        <v>3.6917930343779775</v>
      </c>
      <c r="M15" s="13">
        <f t="shared" si="7"/>
        <v>9.0809588802721231E-8</v>
      </c>
    </row>
    <row r="16" spans="2:13" x14ac:dyDescent="0.3">
      <c r="C16" s="11">
        <f t="shared" si="8"/>
        <v>1.5999999999999999</v>
      </c>
      <c r="D16" s="10">
        <f t="shared" si="0"/>
        <v>3.8640220841328876</v>
      </c>
      <c r="E16">
        <f t="shared" si="9"/>
        <v>3.8119757241249617</v>
      </c>
      <c r="F16" s="13">
        <f t="shared" si="1"/>
        <v>1.3469477884623816E-2</v>
      </c>
      <c r="H16">
        <f t="shared" si="2"/>
        <v>0.80177842377307706</v>
      </c>
      <c r="I16">
        <f t="shared" si="3"/>
        <v>0.86161852946110395</v>
      </c>
      <c r="J16">
        <f t="shared" si="4"/>
        <v>0.86025378728171198</v>
      </c>
      <c r="K16">
        <f t="shared" si="5"/>
        <v>0.92136229925328483</v>
      </c>
      <c r="L16">
        <f t="shared" si="6"/>
        <v>3.8640225462617104</v>
      </c>
      <c r="M16" s="13">
        <f t="shared" si="7"/>
        <v>1.1959787307176974E-7</v>
      </c>
    </row>
    <row r="17" spans="3:13" x14ac:dyDescent="0.3">
      <c r="C17" s="11">
        <f t="shared" si="8"/>
        <v>1.7999999999999998</v>
      </c>
      <c r="D17" s="10">
        <f t="shared" si="0"/>
        <v>4.0605418357652709</v>
      </c>
      <c r="E17">
        <f t="shared" si="9"/>
        <v>3.9987555075044687</v>
      </c>
      <c r="F17" s="13">
        <f t="shared" si="1"/>
        <v>1.5216276733461518E-2</v>
      </c>
      <c r="H17">
        <f t="shared" si="2"/>
        <v>0.92131967590203623</v>
      </c>
      <c r="I17">
        <f t="shared" si="3"/>
        <v>0.98327807631873732</v>
      </c>
      <c r="J17">
        <f t="shared" si="4"/>
        <v>0.98174054603160232</v>
      </c>
      <c r="K17">
        <f t="shared" si="5"/>
        <v>1.0442396420854005</v>
      </c>
      <c r="L17">
        <f t="shared" si="6"/>
        <v>4.0605424316846479</v>
      </c>
      <c r="M17" s="13">
        <f t="shared" si="7"/>
        <v>1.467585856908843E-7</v>
      </c>
    </row>
    <row r="18" spans="3:13" x14ac:dyDescent="0.3">
      <c r="C18" s="11">
        <f t="shared" si="8"/>
        <v>1.9999999999999998</v>
      </c>
      <c r="D18" s="10">
        <f t="shared" si="0"/>
        <v>4.2817441928883762</v>
      </c>
      <c r="E18">
        <f t="shared" si="9"/>
        <v>4.2108214861342095</v>
      </c>
      <c r="F18" s="13">
        <f t="shared" si="1"/>
        <v>1.6563975697558821E-2</v>
      </c>
      <c r="H18">
        <f t="shared" si="2"/>
        <v>1.0441954668211404</v>
      </c>
      <c r="I18">
        <f t="shared" si="3"/>
        <v>1.1068528413812204</v>
      </c>
      <c r="J18">
        <f t="shared" si="4"/>
        <v>1.1051902015593225</v>
      </c>
      <c r="K18">
        <f t="shared" si="5"/>
        <v>1.1677930691020006</v>
      </c>
      <c r="L18">
        <f t="shared" si="6"/>
        <v>4.2817449190781218</v>
      </c>
      <c r="M18" s="13">
        <f t="shared" si="7"/>
        <v>1.6960138507952218E-7</v>
      </c>
    </row>
    <row r="19" spans="3:13" x14ac:dyDescent="0.3">
      <c r="C19" s="11">
        <f t="shared" si="8"/>
        <v>2.1999999999999997</v>
      </c>
      <c r="D19" s="10">
        <f t="shared" si="0"/>
        <v>4.527545324639684</v>
      </c>
      <c r="E19">
        <f t="shared" si="9"/>
        <v>4.4483048378490455</v>
      </c>
      <c r="F19" s="13">
        <f t="shared" si="1"/>
        <v>1.7501864942002461E-2</v>
      </c>
      <c r="H19">
        <f t="shared" si="2"/>
        <v>1.1677482181905692</v>
      </c>
      <c r="I19">
        <f t="shared" si="3"/>
        <v>1.2299592405367961</v>
      </c>
      <c r="J19">
        <f t="shared" si="4"/>
        <v>1.2282220890329274</v>
      </c>
      <c r="K19">
        <f t="shared" si="5"/>
        <v>1.2899266145328907</v>
      </c>
      <c r="L19">
        <f t="shared" si="6"/>
        <v>4.527546168806885</v>
      </c>
      <c r="M19" s="13">
        <f t="shared" si="7"/>
        <v>1.8645140810331365E-7</v>
      </c>
    </row>
    <row r="20" spans="3:13" x14ac:dyDescent="0.3">
      <c r="C20" s="11">
        <f t="shared" si="8"/>
        <v>2.4</v>
      </c>
      <c r="D20" s="10">
        <f t="shared" si="0"/>
        <v>4.797499348619028</v>
      </c>
      <c r="E20">
        <f t="shared" si="9"/>
        <v>4.7108767708833783</v>
      </c>
      <c r="F20" s="13">
        <f t="shared" si="1"/>
        <v>1.8055776862290613E-2</v>
      </c>
      <c r="H20">
        <f t="shared" si="2"/>
        <v>1.2898819321237263</v>
      </c>
      <c r="I20">
        <f t="shared" si="3"/>
        <v>1.3507899890751383</v>
      </c>
      <c r="J20">
        <f t="shared" si="4"/>
        <v>1.3490254467706511</v>
      </c>
      <c r="K20">
        <f t="shared" si="5"/>
        <v>1.4091109106301576</v>
      </c>
      <c r="L20">
        <f t="shared" si="6"/>
        <v>4.7975002926217334</v>
      </c>
      <c r="M20" s="13">
        <f t="shared" si="7"/>
        <v>1.9676974122162397E-7</v>
      </c>
    </row>
    <row r="21" spans="3:13" x14ac:dyDescent="0.3">
      <c r="C21" s="11">
        <f t="shared" si="8"/>
        <v>2.6</v>
      </c>
      <c r="D21" s="10">
        <f t="shared" si="0"/>
        <v>5.0909069264064666</v>
      </c>
      <c r="E21">
        <f t="shared" si="9"/>
        <v>4.9978721786928837</v>
      </c>
      <c r="F21" s="13">
        <f t="shared" si="1"/>
        <v>1.827469035644963E-2</v>
      </c>
      <c r="H21">
        <f t="shared" si="2"/>
        <v>1.4090671365661973</v>
      </c>
      <c r="I21">
        <f t="shared" si="3"/>
        <v>1.4680847469199776</v>
      </c>
      <c r="J21">
        <f t="shared" si="4"/>
        <v>1.4663323714588647</v>
      </c>
      <c r="K21">
        <f t="shared" si="5"/>
        <v>1.5243283291693268</v>
      </c>
      <c r="L21">
        <f t="shared" si="6"/>
        <v>5.0909079493715073</v>
      </c>
      <c r="M21" s="13">
        <f t="shared" si="7"/>
        <v>2.0093964699483423E-7</v>
      </c>
    </row>
    <row r="22" spans="3:13" x14ac:dyDescent="0.3">
      <c r="C22" s="11">
        <f t="shared" si="8"/>
        <v>2.8000000000000003</v>
      </c>
      <c r="D22" s="10">
        <f t="shared" si="0"/>
        <v>5.4069091602011099</v>
      </c>
      <c r="E22">
        <f t="shared" si="9"/>
        <v>5.3084043300785364</v>
      </c>
      <c r="F22" s="13">
        <f t="shared" si="1"/>
        <v>1.8218325332269796E-2</v>
      </c>
      <c r="H22">
        <f t="shared" si="2"/>
        <v>1.5242860560772864</v>
      </c>
      <c r="I22">
        <f t="shared" si="3"/>
        <v>1.5810543368854624</v>
      </c>
      <c r="J22">
        <f t="shared" si="4"/>
        <v>1.5793444205636835</v>
      </c>
      <c r="K22">
        <f t="shared" si="5"/>
        <v>1.6349851810516312</v>
      </c>
      <c r="L22">
        <f t="shared" si="6"/>
        <v>5.4069102411057477</v>
      </c>
      <c r="M22" s="13">
        <f t="shared" si="7"/>
        <v>1.9991174361722586E-7</v>
      </c>
    </row>
    <row r="23" spans="3:13" x14ac:dyDescent="0.3">
      <c r="C23" s="11">
        <f t="shared" si="8"/>
        <v>3.0000000000000004</v>
      </c>
      <c r="D23" s="10">
        <f t="shared" si="0"/>
        <v>5.7445626465380295</v>
      </c>
      <c r="E23">
        <f t="shared" si="9"/>
        <v>5.64146110007289</v>
      </c>
      <c r="F23" s="13">
        <f t="shared" si="1"/>
        <v>1.7947675534058939E-2</v>
      </c>
      <c r="H23">
        <f t="shared" si="2"/>
        <v>1.6349448401777362</v>
      </c>
      <c r="I23">
        <f t="shared" si="3"/>
        <v>1.689284794255473</v>
      </c>
      <c r="J23">
        <f t="shared" si="4"/>
        <v>1.6876384830412325</v>
      </c>
      <c r="K23">
        <f t="shared" si="5"/>
        <v>1.7408143509301304</v>
      </c>
      <c r="L23">
        <f t="shared" si="6"/>
        <v>5.7445637659624573</v>
      </c>
      <c r="M23" s="13">
        <f t="shared" si="7"/>
        <v>1.9486678041446997E-7</v>
      </c>
    </row>
    <row r="24" spans="3:13" x14ac:dyDescent="0.3">
      <c r="C24" s="11">
        <f t="shared" si="8"/>
        <v>3.2000000000000006</v>
      </c>
      <c r="D24" s="10">
        <f t="shared" si="0"/>
        <v>6.1028954876626678</v>
      </c>
      <c r="E24">
        <f t="shared" si="9"/>
        <v>5.9959791875899979</v>
      </c>
      <c r="F24" s="13">
        <f t="shared" si="1"/>
        <v>1.7518946586715583E-2</v>
      </c>
      <c r="H24">
        <f t="shared" si="2"/>
        <v>1.7407762203375212</v>
      </c>
      <c r="I24">
        <f t="shared" si="3"/>
        <v>1.7926411323920539</v>
      </c>
      <c r="J24">
        <f t="shared" si="4"/>
        <v>1.7910716206409905</v>
      </c>
      <c r="K24">
        <f t="shared" si="5"/>
        <v>1.84178415699743</v>
      </c>
      <c r="L24">
        <f t="shared" si="6"/>
        <v>6.1028966287424922</v>
      </c>
      <c r="M24" s="13">
        <f t="shared" si="7"/>
        <v>1.8697351555731166E-7</v>
      </c>
    </row>
    <row r="25" spans="3:13" x14ac:dyDescent="0.3">
      <c r="C25" s="11">
        <f t="shared" si="8"/>
        <v>3.4000000000000008</v>
      </c>
      <c r="D25" s="10">
        <f t="shared" si="0"/>
        <v>6.4809464329422362</v>
      </c>
      <c r="E25">
        <f t="shared" si="9"/>
        <v>6.3708971000225052</v>
      </c>
      <c r="F25" s="13">
        <f t="shared" si="1"/>
        <v>1.698044167752371E-2</v>
      </c>
      <c r="H25">
        <f t="shared" si="2"/>
        <v>1.8417483833928245</v>
      </c>
      <c r="I25">
        <f t="shared" si="3"/>
        <v>1.8911825739940096</v>
      </c>
      <c r="J25">
        <f t="shared" si="4"/>
        <v>1.8896967370798221</v>
      </c>
      <c r="K25">
        <f t="shared" si="5"/>
        <v>1.9380215833582939</v>
      </c>
      <c r="L25">
        <f t="shared" si="6"/>
        <v>6.4809475817057853</v>
      </c>
      <c r="M25" s="13">
        <f t="shared" si="7"/>
        <v>1.7725243697982307E-7</v>
      </c>
    </row>
    <row r="26" spans="3:13" x14ac:dyDescent="0.3">
      <c r="C26" s="11">
        <f t="shared" si="8"/>
        <v>3.600000000000001</v>
      </c>
      <c r="D26" s="10">
        <f t="shared" si="0"/>
        <v>6.8777903428354099</v>
      </c>
      <c r="E26">
        <f t="shared" si="9"/>
        <v>6.7651900795765352</v>
      </c>
      <c r="F26" s="13">
        <f t="shared" si="1"/>
        <v>1.6371575411014142E-2</v>
      </c>
      <c r="H26">
        <f t="shared" si="2"/>
        <v>1.9379882095411447</v>
      </c>
      <c r="I26">
        <f t="shared" si="3"/>
        <v>1.9850941445085997</v>
      </c>
      <c r="J26">
        <f t="shared" si="4"/>
        <v>1.9836941846656169</v>
      </c>
      <c r="K26">
        <f t="shared" si="5"/>
        <v>2.029752325166736</v>
      </c>
      <c r="L26">
        <f t="shared" si="6"/>
        <v>6.8777914881409963</v>
      </c>
      <c r="M26" s="13">
        <f t="shared" si="7"/>
        <v>1.6652231738392261E-7</v>
      </c>
    </row>
    <row r="27" spans="3:13" x14ac:dyDescent="0.3">
      <c r="C27" s="11">
        <f t="shared" si="8"/>
        <v>3.8000000000000012</v>
      </c>
      <c r="D27" s="10">
        <f t="shared" si="0"/>
        <v>7.2925532794305568</v>
      </c>
      <c r="E27">
        <f t="shared" si="9"/>
        <v>7.1778909744750816</v>
      </c>
      <c r="F27" s="13">
        <f t="shared" si="1"/>
        <v>1.5723204282770575E-2</v>
      </c>
      <c r="H27">
        <f t="shared" si="2"/>
        <v>2.0297213173837094</v>
      </c>
      <c r="I27">
        <f t="shared" si="3"/>
        <v>2.0746349954060852</v>
      </c>
      <c r="J27">
        <f t="shared" si="4"/>
        <v>2.073319877060174</v>
      </c>
      <c r="K27">
        <f t="shared" si="5"/>
        <v>2.1172566739924017</v>
      </c>
      <c r="L27">
        <f t="shared" si="6"/>
        <v>7.2925544126846171</v>
      </c>
      <c r="M27" s="13">
        <f t="shared" si="7"/>
        <v>1.5539880436209013E-7</v>
      </c>
    </row>
    <row r="28" spans="3:13" x14ac:dyDescent="0.3">
      <c r="C28" s="11">
        <f t="shared" si="8"/>
        <v>4.0000000000000009</v>
      </c>
      <c r="D28" s="10">
        <f t="shared" si="0"/>
        <v>7.7244201508376467</v>
      </c>
      <c r="E28">
        <f t="shared" si="9"/>
        <v>7.6081009081423767</v>
      </c>
      <c r="F28" s="13">
        <f t="shared" si="1"/>
        <v>1.5058637467131578E-2</v>
      </c>
      <c r="H28">
        <f t="shared" si="2"/>
        <v>2.1172279459641441</v>
      </c>
      <c r="I28">
        <f t="shared" si="3"/>
        <v>2.1601014397858651</v>
      </c>
      <c r="J28">
        <f t="shared" si="4"/>
        <v>2.158868033652988</v>
      </c>
      <c r="K28">
        <f t="shared" si="5"/>
        <v>2.2008386952587009</v>
      </c>
      <c r="L28">
        <f t="shared" si="6"/>
        <v>7.7244212656213023</v>
      </c>
      <c r="M28" s="13">
        <f t="shared" si="7"/>
        <v>1.4431939664600481E-7</v>
      </c>
    </row>
    <row r="29" spans="3:13" x14ac:dyDescent="0.3">
      <c r="C29" s="11"/>
      <c r="D29" s="10"/>
    </row>
    <row r="30" spans="3:13" x14ac:dyDescent="0.3">
      <c r="C30" s="11"/>
      <c r="D30" s="10"/>
    </row>
    <row r="31" spans="3:13" x14ac:dyDescent="0.3">
      <c r="C31" s="11"/>
      <c r="D31" s="10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1031" r:id="rId3">
          <objectPr defaultSize="0" autoPict="0" r:id="rId4">
            <anchor moveWithCells="1">
              <from>
                <xdr:col>22</xdr:col>
                <xdr:colOff>7620</xdr:colOff>
                <xdr:row>0</xdr:row>
                <xdr:rowOff>68580</xdr:rowOff>
              </from>
              <to>
                <xdr:col>26</xdr:col>
                <xdr:colOff>579120</xdr:colOff>
                <xdr:row>2</xdr:row>
                <xdr:rowOff>160020</xdr:rowOff>
              </to>
            </anchor>
          </objectPr>
        </oleObject>
      </mc:Choice>
      <mc:Fallback>
        <oleObject shapeId="1031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coutelieris</dc:creator>
  <cp:lastModifiedBy>frank coutelieris</cp:lastModifiedBy>
  <dcterms:created xsi:type="dcterms:W3CDTF">2021-04-16T12:49:10Z</dcterms:created>
  <dcterms:modified xsi:type="dcterms:W3CDTF">2021-04-17T10:04:55Z</dcterms:modified>
</cp:coreProperties>
</file>