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E\Introduction_to_computers\Παραδείγματα\"/>
    </mc:Choice>
  </mc:AlternateContent>
  <bookViews>
    <workbookView xWindow="0" yWindow="0" windowWidth="19200" windowHeight="10995"/>
  </bookViews>
  <sheets>
    <sheet name="Φύλλο1" sheetId="1" r:id="rId1"/>
  </sheets>
  <definedNames>
    <definedName name="_xlnm._FilterDatabase" localSheetId="0" hidden="1">Φύλλο1!$A$1:$L$74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C101" i="1"/>
  <c r="L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0" i="1"/>
  <c r="L41" i="1"/>
  <c r="L42" i="1"/>
  <c r="L43" i="1"/>
  <c r="L44" i="1"/>
  <c r="L45" i="1"/>
  <c r="L46" i="1"/>
  <c r="L47" i="1"/>
  <c r="L48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6" i="1"/>
  <c r="L67" i="1"/>
  <c r="L68" i="1"/>
  <c r="L69" i="1"/>
  <c r="L70" i="1"/>
  <c r="L72" i="1"/>
  <c r="L73" i="1"/>
  <c r="L74" i="1"/>
  <c r="L2" i="1"/>
  <c r="K4" i="1"/>
  <c r="K6" i="1"/>
  <c r="K7" i="1"/>
  <c r="K8" i="1"/>
  <c r="K10" i="1"/>
  <c r="K12" i="1"/>
  <c r="K13" i="1"/>
  <c r="K15" i="1"/>
  <c r="K16" i="1"/>
  <c r="K18" i="1"/>
  <c r="K20" i="1"/>
  <c r="K21" i="1"/>
  <c r="K22" i="1"/>
  <c r="K23" i="1"/>
  <c r="K24" i="1"/>
  <c r="K25" i="1"/>
  <c r="K26" i="1"/>
  <c r="K27" i="1"/>
  <c r="K28" i="1"/>
  <c r="K33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2" i="1"/>
  <c r="K53" i="1"/>
  <c r="K54" i="1"/>
  <c r="K57" i="1"/>
  <c r="K58" i="1"/>
  <c r="K59" i="1"/>
  <c r="K61" i="1"/>
  <c r="K62" i="1"/>
  <c r="K63" i="1"/>
  <c r="K64" i="1"/>
  <c r="K65" i="1"/>
  <c r="K66" i="1"/>
  <c r="K68" i="1"/>
  <c r="K69" i="1"/>
  <c r="K70" i="1"/>
  <c r="K71" i="1"/>
  <c r="K72" i="1"/>
  <c r="K74" i="1"/>
  <c r="K2" i="1"/>
  <c r="J3" i="1"/>
  <c r="J4" i="1"/>
  <c r="J5" i="1"/>
  <c r="J9" i="1"/>
  <c r="J11" i="1"/>
  <c r="J14" i="1"/>
  <c r="J17" i="1"/>
  <c r="J19" i="1"/>
  <c r="J22" i="1"/>
  <c r="J29" i="1"/>
  <c r="J30" i="1"/>
  <c r="J31" i="1"/>
  <c r="J32" i="1"/>
  <c r="J34" i="1"/>
  <c r="J39" i="1"/>
  <c r="J45" i="1"/>
  <c r="J49" i="1"/>
  <c r="J51" i="1"/>
  <c r="J54" i="1"/>
  <c r="J55" i="1"/>
  <c r="J56" i="1"/>
  <c r="J60" i="1"/>
  <c r="J64" i="1"/>
  <c r="J65" i="1"/>
  <c r="J67" i="1"/>
  <c r="J71" i="1"/>
  <c r="J73" i="1"/>
  <c r="C88" i="1"/>
  <c r="C83" i="1"/>
  <c r="C82" i="1"/>
  <c r="C79" i="1"/>
  <c r="C80" i="1"/>
  <c r="C78" i="1"/>
  <c r="C76" i="1"/>
  <c r="C84" i="1" s="1"/>
  <c r="D84" i="1" s="1"/>
  <c r="J74" i="1"/>
  <c r="G73" i="1"/>
  <c r="J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74" i="1" l="1"/>
  <c r="G72" i="1"/>
  <c r="E78" i="1"/>
  <c r="C85" i="1"/>
  <c r="D85" i="1" s="1"/>
  <c r="D82" i="1"/>
  <c r="D83" i="1"/>
  <c r="C87" i="1"/>
  <c r="D87" i="1" s="1"/>
  <c r="C91" i="1"/>
  <c r="D91" i="1" s="1"/>
  <c r="E80" i="1"/>
  <c r="C86" i="1"/>
  <c r="D86" i="1" s="1"/>
  <c r="K5" i="1"/>
  <c r="H5" i="1"/>
  <c r="K9" i="1"/>
  <c r="H9" i="1"/>
  <c r="H13" i="1"/>
  <c r="J13" i="1"/>
  <c r="K17" i="1"/>
  <c r="H17" i="1"/>
  <c r="H21" i="1"/>
  <c r="J21" i="1"/>
  <c r="H25" i="1"/>
  <c r="J25" i="1"/>
  <c r="K29" i="1"/>
  <c r="H29" i="1"/>
  <c r="C100" i="1"/>
  <c r="H2" i="1"/>
  <c r="J2" i="1"/>
  <c r="L4" i="1"/>
  <c r="H4" i="1"/>
  <c r="J6" i="1"/>
  <c r="H6" i="1"/>
  <c r="J8" i="1"/>
  <c r="H8" i="1"/>
  <c r="J10" i="1"/>
  <c r="H10" i="1"/>
  <c r="J12" i="1"/>
  <c r="H12" i="1"/>
  <c r="K14" i="1"/>
  <c r="H14" i="1"/>
  <c r="J16" i="1"/>
  <c r="H16" i="1"/>
  <c r="J18" i="1"/>
  <c r="H18" i="1"/>
  <c r="J20" i="1"/>
  <c r="H20" i="1"/>
  <c r="L22" i="1"/>
  <c r="H22" i="1"/>
  <c r="J24" i="1"/>
  <c r="H24" i="1"/>
  <c r="J26" i="1"/>
  <c r="H26" i="1"/>
  <c r="J28" i="1"/>
  <c r="H28" i="1"/>
  <c r="K30" i="1"/>
  <c r="H30" i="1"/>
  <c r="K32" i="1"/>
  <c r="H32" i="1"/>
  <c r="K34" i="1"/>
  <c r="H34" i="1"/>
  <c r="J36" i="1"/>
  <c r="H36" i="1"/>
  <c r="J38" i="1"/>
  <c r="H38" i="1"/>
  <c r="J40" i="1"/>
  <c r="H40" i="1"/>
  <c r="J42" i="1"/>
  <c r="H42" i="1"/>
  <c r="J44" i="1"/>
  <c r="H44" i="1"/>
  <c r="J46" i="1"/>
  <c r="H46" i="1"/>
  <c r="J48" i="1"/>
  <c r="H48" i="1"/>
  <c r="J50" i="1"/>
  <c r="H50" i="1"/>
  <c r="J52" i="1"/>
  <c r="H52" i="1"/>
  <c r="L54" i="1"/>
  <c r="H54" i="1"/>
  <c r="K56" i="1"/>
  <c r="H56" i="1"/>
  <c r="J58" i="1"/>
  <c r="H58" i="1"/>
  <c r="K60" i="1"/>
  <c r="H60" i="1"/>
  <c r="J62" i="1"/>
  <c r="H62" i="1"/>
  <c r="L64" i="1"/>
  <c r="H64" i="1"/>
  <c r="J66" i="1"/>
  <c r="H66" i="1"/>
  <c r="J68" i="1"/>
  <c r="H68" i="1"/>
  <c r="J70" i="1"/>
  <c r="H70" i="1"/>
  <c r="C95" i="1"/>
  <c r="D95" i="1" s="1"/>
  <c r="C93" i="1"/>
  <c r="D93" i="1" s="1"/>
  <c r="C90" i="1"/>
  <c r="D90" i="1" s="1"/>
  <c r="H72" i="1"/>
  <c r="K3" i="1"/>
  <c r="H3" i="1"/>
  <c r="H7" i="1"/>
  <c r="J7" i="1"/>
  <c r="K11" i="1"/>
  <c r="H11" i="1"/>
  <c r="H15" i="1"/>
  <c r="J15" i="1"/>
  <c r="K19" i="1"/>
  <c r="H19" i="1"/>
  <c r="H23" i="1"/>
  <c r="J23" i="1"/>
  <c r="H27" i="1"/>
  <c r="J27" i="1"/>
  <c r="K31" i="1"/>
  <c r="H31" i="1"/>
  <c r="H33" i="1"/>
  <c r="J33" i="1"/>
  <c r="H35" i="1"/>
  <c r="J35" i="1"/>
  <c r="H37" i="1"/>
  <c r="J37" i="1"/>
  <c r="H39" i="1"/>
  <c r="L39" i="1"/>
  <c r="H41" i="1"/>
  <c r="J41" i="1"/>
  <c r="H43" i="1"/>
  <c r="J43" i="1"/>
  <c r="K45" i="1"/>
  <c r="H45" i="1"/>
  <c r="H47" i="1"/>
  <c r="J47" i="1"/>
  <c r="H49" i="1"/>
  <c r="L49" i="1"/>
  <c r="K51" i="1"/>
  <c r="H51" i="1"/>
  <c r="H53" i="1"/>
  <c r="J53" i="1"/>
  <c r="K55" i="1"/>
  <c r="H55" i="1"/>
  <c r="H57" i="1"/>
  <c r="J57" i="1"/>
  <c r="H59" i="1"/>
  <c r="J59" i="1"/>
  <c r="H61" i="1"/>
  <c r="J61" i="1"/>
  <c r="H63" i="1"/>
  <c r="J63" i="1"/>
  <c r="H65" i="1"/>
  <c r="L65" i="1"/>
  <c r="K67" i="1"/>
  <c r="H67" i="1"/>
  <c r="H69" i="1"/>
  <c r="J69" i="1"/>
  <c r="H71" i="1"/>
  <c r="L71" i="1"/>
  <c r="K73" i="1"/>
  <c r="H73" i="1"/>
  <c r="E79" i="1"/>
  <c r="C94" i="1"/>
  <c r="D94" i="1" s="1"/>
  <c r="C92" i="1"/>
  <c r="D92" i="1" s="1"/>
  <c r="H74" i="1"/>
  <c r="C97" i="1" l="1"/>
  <c r="K75" i="1"/>
  <c r="E82" i="1"/>
  <c r="L75" i="1"/>
  <c r="C105" i="1"/>
  <c r="C104" i="1"/>
  <c r="C98" i="1"/>
  <c r="C99" i="1"/>
  <c r="C103" i="1"/>
  <c r="J75" i="1"/>
</calcChain>
</file>

<file path=xl/sharedStrings.xml><?xml version="1.0" encoding="utf-8"?>
<sst xmlns="http://schemas.openxmlformats.org/spreadsheetml/2006/main" count="265" uniqueCount="110">
  <si>
    <t>Ονοματεπώνυμο</t>
  </si>
  <si>
    <t>Σχέση Απασχόληση</t>
  </si>
  <si>
    <t>Σύμβαση αρχική</t>
  </si>
  <si>
    <t>Ποσό τροποποίησης</t>
  </si>
  <si>
    <t>Υπάλληλος ΙΔΑΧ</t>
  </si>
  <si>
    <t>HR/Μισθοδοσία</t>
  </si>
  <si>
    <t>Μόνιμο Προσωπικό</t>
  </si>
  <si>
    <t>ΕΕΔΙΠ</t>
  </si>
  <si>
    <t>Γραμματείες</t>
  </si>
  <si>
    <t>Οικονομική διαχείριση</t>
  </si>
  <si>
    <t>Πρωτόκολλο</t>
  </si>
  <si>
    <t>ΔΔΜ</t>
  </si>
  <si>
    <t xml:space="preserve">Μπράμου Φωτεινή </t>
  </si>
  <si>
    <t>Ομάδα Έργου</t>
  </si>
  <si>
    <t>Αβραάμ Θεώνη</t>
  </si>
  <si>
    <t>Αγγελοπούλου Αμαλία</t>
  </si>
  <si>
    <t>Αναστασοπούλου Αθηνά</t>
  </si>
  <si>
    <t>Αλεξοπούλου Ευγενία</t>
  </si>
  <si>
    <t>Ανοφερίτη Χριστίνα</t>
  </si>
  <si>
    <t xml:space="preserve">Αλεξίου Ευγενία </t>
  </si>
  <si>
    <t>Αθερίδης Κωνσταντίνος</t>
  </si>
  <si>
    <t>Άσιμος Λευτέρης</t>
  </si>
  <si>
    <t>Ασπασιάδου Παρασκευή</t>
  </si>
  <si>
    <t>Βαλαβάνης Χρήστος</t>
  </si>
  <si>
    <t xml:space="preserve">Βαρίδης Αντώνιος </t>
  </si>
  <si>
    <t>Γονίδη Πολυξένη</t>
  </si>
  <si>
    <t>Δαφέρμου Βικεντία</t>
  </si>
  <si>
    <t>Βασιλόπουλος Ανδρέας</t>
  </si>
  <si>
    <t xml:space="preserve">Διαλεχτού Ελένη </t>
  </si>
  <si>
    <t>Διαμαντούρου Κωνσταντίνα</t>
  </si>
  <si>
    <t>Ευθυμιάδου Ελένη</t>
  </si>
  <si>
    <t>Ηλιοστεφάνου Ευσταθία</t>
  </si>
  <si>
    <t>Θουκιδίδη Γεωργία</t>
  </si>
  <si>
    <t>Καλλινίκου Χαραλαμπία</t>
  </si>
  <si>
    <t xml:space="preserve">Καραμπόλα Ευανθία </t>
  </si>
  <si>
    <t>Καραμπαλίκη Ελένη</t>
  </si>
  <si>
    <t>Καρλόβασης Χαράλαμπος</t>
  </si>
  <si>
    <t xml:space="preserve">Κεκενίδης Γεώργιος </t>
  </si>
  <si>
    <t>Κόκκινος Ανδρέας</t>
  </si>
  <si>
    <t>Κονίδης Γεράσιμος</t>
  </si>
  <si>
    <t>Κουζουλού Ελένη</t>
  </si>
  <si>
    <t xml:space="preserve">Κουνίστρα Δέσποινα </t>
  </si>
  <si>
    <t>Κουτσικόπουλος Νίκος</t>
  </si>
  <si>
    <t>Κωνιτόπουλος Σπύρος</t>
  </si>
  <si>
    <t>Κωσταντάτου Χρυστούλα</t>
  </si>
  <si>
    <t xml:space="preserve">Λαμπριανίδη Μαρία </t>
  </si>
  <si>
    <t>Λεκόπουλος Γιώργος</t>
  </si>
  <si>
    <t>Λόνα Ολυμπία</t>
  </si>
  <si>
    <t>Μανίδης Γεώργιος</t>
  </si>
  <si>
    <t>Μαρκοπούλου Μαρία</t>
  </si>
  <si>
    <t>Μαύρος Βασίλειος</t>
  </si>
  <si>
    <t>Μεσσήνη Σοφία</t>
  </si>
  <si>
    <t>Μιχελοπούλου Σοφία</t>
  </si>
  <si>
    <t>Μπακοδημητροπούλου Βασιλική</t>
  </si>
  <si>
    <t>Μπαρκάτου Ευγενία</t>
  </si>
  <si>
    <t>Οικονομίδης Γεώργιος</t>
  </si>
  <si>
    <t>Παναγιωτίδη Νίκη</t>
  </si>
  <si>
    <t>Παπάς Φώτης</t>
  </si>
  <si>
    <t xml:space="preserve">Παππαδοπούλου Μαρία </t>
  </si>
  <si>
    <t xml:space="preserve">Πατσάκου Φωτεινή </t>
  </si>
  <si>
    <t>Πετρίδη Ευγενία</t>
  </si>
  <si>
    <t xml:space="preserve">Πεταμένου Ευαγγελία </t>
  </si>
  <si>
    <t>Πολυχρονίδη Ευτυχία</t>
  </si>
  <si>
    <t>Πολυχρονιάδη Βενετία</t>
  </si>
  <si>
    <t xml:space="preserve">Πρίστινα Βασιλική </t>
  </si>
  <si>
    <t>Σκιόπουλος Φωτής</t>
  </si>
  <si>
    <t xml:space="preserve">Σπυριδωνίδη Ελένη </t>
  </si>
  <si>
    <t xml:space="preserve">Σταματιάδης Ανδρέας </t>
  </si>
  <si>
    <t>Σταματελάτου Άννα</t>
  </si>
  <si>
    <t>Σταυρίδης Χρήστος</t>
  </si>
  <si>
    <t>Τσερμπέ Μελένια</t>
  </si>
  <si>
    <t>Τσίγος Παναγιώτης</t>
  </si>
  <si>
    <t>Τσιρίδη Ελένη</t>
  </si>
  <si>
    <t>Υφηγητή Ασημίνα</t>
  </si>
  <si>
    <t>Φαρδίδης Χαράλαμπος</t>
  </si>
  <si>
    <t>Φερτοπούλου Δώρα</t>
  </si>
  <si>
    <t>Φιλιππίδη Χρύσα</t>
  </si>
  <si>
    <t>Φώκεα Μαρία</t>
  </si>
  <si>
    <t>Χαψίδης Αντώνης</t>
  </si>
  <si>
    <t>Σαγιέικα Χριστίνα</t>
  </si>
  <si>
    <t>Κέπες Στάθης</t>
  </si>
  <si>
    <t>Αποστολόπουλος Ερατοσθένης</t>
  </si>
  <si>
    <t>Δριοκολάπτης Χαράλαμπος</t>
  </si>
  <si>
    <t>Τεχνική Υπηρεσία</t>
  </si>
  <si>
    <t>Αύξηση/Μείωση</t>
  </si>
  <si>
    <t>ΣΥΝΟΛΙΚΟΣ ΑΡΙΘΜΟΣ ΥΠΑΛΛΗΛΩΝ</t>
  </si>
  <si>
    <t>% ΥΠΑΛΛΗΛΩΝ ΙΔΑΧ</t>
  </si>
  <si>
    <t>% ΜΟΝΙΜΩΝ ΥΠΑΛΛΗΛΩΝ</t>
  </si>
  <si>
    <t>% ΕΕΔΙΠ</t>
  </si>
  <si>
    <t>ΑΡΙΘΜΟΙ ΥΠΑΛΛΗΛΩΝ &amp; ΠΟΣΟΣΤΆ</t>
  </si>
  <si>
    <t>ΚΟΣΤΟΣ ΕΡΓΟΥ</t>
  </si>
  <si>
    <t># ΟΜΑΔΩΝ ΕΡΓΟΥ</t>
  </si>
  <si>
    <t>% ΟΜΑΔΩΝ ΕΡΓΟΥ ΕΠΙ ΕΡΓΟΥ</t>
  </si>
  <si>
    <t>% ΚΟΣΤΟΥΣ ΟΜΑΔΑΣ ΕΠΙ ΕΡΓΟΥ</t>
  </si>
  <si>
    <t>ΜΕΣΗ ΤΕΛΙΚΗ ΣΥΜΒΑΣΗ</t>
  </si>
  <si>
    <t>ΜΕΓΙΣΤΗ ΤΕΛΙΚΗ ΣΥΜΒΑΣΗ ΑΝΑ ΚΑΤΗΓΟΡΙΑ</t>
  </si>
  <si>
    <t>ΠΛΗΡΩΜΗ ΓΙΑ:</t>
  </si>
  <si>
    <t>Κασπαράτος Φώτης</t>
  </si>
  <si>
    <t>Μιχαλάτου Ευαγγελία</t>
  </si>
  <si>
    <t>Μωρόπουλος Γεράσιμος</t>
  </si>
  <si>
    <t>ΑΡΙΘΜΟΙ ΔΙΑΦΟΡΑΣ ΣΥΜΒΑΣΗΣ</t>
  </si>
  <si>
    <t>ΑΥΞΗΣΗ</t>
  </si>
  <si>
    <t>ΜΕΙΩΣΗ</t>
  </si>
  <si>
    <t>ΙΔΙΑ</t>
  </si>
  <si>
    <t>ΤΕΛΙΚΗ ΣΥΜΒΑΣΗ ΥΠΑΛΛΗΛΟΣ ΙΔΑΧ</t>
  </si>
  <si>
    <t>ΤΕΛΙΚΗ ΣΥΜΒΑΣΗ ΜΟΝΙΜΟ ΠΡΟΣΩΠΙΚΟ</t>
  </si>
  <si>
    <t>Τελική σύμβαση</t>
  </si>
  <si>
    <t>ΤΕΛΙΚΗ ΣΥΜΒΑΣΗ ΕΕΔΙΠ</t>
  </si>
  <si>
    <t>ΜΕΓΙΣΤΗ ΑΡΧΙΚΗ ΣΥΜΒΑΣΗ</t>
  </si>
  <si>
    <t>ΚΟΣΤΟΣ ΟΜΑΔΩΝ ΕΡΓΟΥ (ΤΕΛΙΚΗ ΣΥΜΒΑΣΗ)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</si>
</sst>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8"/>
      <color indexed="8"/>
      <name val="Tahoma"/>
      <family val="2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sz val="8"/>
      <name val="Arial"/>
      <family val="2"/>
      <charset val="161"/>
    </font>
    <font>
      <sz val="8"/>
      <name val="Cambria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4" fontId="4" fillId="2" borderId="1" xfId="1" applyNumberFormat="1" applyFont="1" applyFill="1" applyBorder="1" applyAlignment="1">
      <alignment vertical="top"/>
    </xf>
    <xf numFmtId="164" fontId="4" fillId="2" borderId="1" xfId="1" applyNumberFormat="1" applyFont="1" applyFill="1" applyBorder="1" applyAlignment="1">
      <alignment vertical="top" wrapText="1"/>
    </xf>
    <xf numFmtId="0" fontId="4" fillId="2" borderId="1" xfId="1" applyNumberFormat="1" applyFont="1" applyFill="1" applyBorder="1" applyAlignment="1">
      <alignment vertical="top"/>
    </xf>
    <xf numFmtId="164" fontId="5" fillId="2" borderId="1" xfId="1" applyNumberFormat="1" applyFont="1" applyFill="1" applyBorder="1" applyAlignment="1">
      <alignment vertical="top"/>
    </xf>
    <xf numFmtId="0" fontId="2" fillId="3" borderId="1" xfId="1" applyNumberFormat="1" applyFont="1" applyFill="1" applyBorder="1" applyAlignment="1">
      <alignment vertical="top"/>
    </xf>
    <xf numFmtId="164" fontId="3" fillId="3" borderId="1" xfId="1" applyNumberFormat="1" applyFont="1" applyFill="1" applyBorder="1" applyAlignment="1">
      <alignment vertical="top"/>
    </xf>
    <xf numFmtId="164" fontId="2" fillId="3" borderId="1" xfId="1" applyNumberFormat="1" applyFont="1" applyFill="1" applyBorder="1" applyAlignment="1">
      <alignment vertical="top"/>
    </xf>
    <xf numFmtId="164" fontId="2" fillId="3" borderId="1" xfId="1" applyNumberFormat="1" applyFont="1" applyFill="1" applyBorder="1" applyAlignment="1">
      <alignment horizontal="center" vertical="top" wrapText="1"/>
    </xf>
    <xf numFmtId="0" fontId="6" fillId="2" borderId="1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164" fontId="0" fillId="0" borderId="0" xfId="0" applyNumberFormat="1"/>
    <xf numFmtId="2" fontId="0" fillId="4" borderId="1" xfId="0" applyNumberFormat="1" applyFill="1" applyBorder="1"/>
    <xf numFmtId="0" fontId="0" fillId="4" borderId="1" xfId="0" applyFill="1" applyBorder="1"/>
    <xf numFmtId="0" fontId="0" fillId="0" borderId="2" xfId="0" applyFill="1" applyBorder="1"/>
    <xf numFmtId="164" fontId="3" fillId="0" borderId="2" xfId="1" applyNumberFormat="1" applyFont="1" applyFill="1" applyBorder="1" applyAlignment="1">
      <alignment vertical="top"/>
    </xf>
    <xf numFmtId="0" fontId="0" fillId="0" borderId="3" xfId="0" applyFill="1" applyBorder="1"/>
    <xf numFmtId="164" fontId="3" fillId="0" borderId="3" xfId="1" applyNumberFormat="1" applyFont="1" applyFill="1" applyBorder="1" applyAlignment="1">
      <alignment vertical="top"/>
    </xf>
    <xf numFmtId="2" fontId="0" fillId="0" borderId="3" xfId="0" applyNumberFormat="1" applyFill="1" applyBorder="1"/>
    <xf numFmtId="0" fontId="0" fillId="0" borderId="0" xfId="0" applyFill="1" applyBorder="1"/>
    <xf numFmtId="0" fontId="0" fillId="0" borderId="4" xfId="0" applyFill="1" applyBorder="1"/>
    <xf numFmtId="164" fontId="4" fillId="0" borderId="4" xfId="1" applyNumberFormat="1" applyFont="1" applyFill="1" applyBorder="1" applyAlignment="1">
      <alignment vertical="top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10" fontId="0" fillId="0" borderId="3" xfId="0" applyNumberFormat="1" applyFill="1" applyBorder="1"/>
    <xf numFmtId="0" fontId="0" fillId="0" borderId="2" xfId="0" applyBorder="1"/>
    <xf numFmtId="2" fontId="0" fillId="0" borderId="2" xfId="0" applyNumberFormat="1" applyFill="1" applyBorder="1"/>
    <xf numFmtId="10" fontId="0" fillId="4" borderId="1" xfId="0" applyNumberFormat="1" applyFill="1" applyBorder="1"/>
    <xf numFmtId="10" fontId="0" fillId="0" borderId="0" xfId="0" applyNumberFormat="1" applyFill="1" applyBorder="1"/>
    <xf numFmtId="164" fontId="0" fillId="4" borderId="1" xfId="0" applyNumberFormat="1" applyFill="1" applyBorder="1"/>
  </cellXfs>
  <cellStyles count="2">
    <cellStyle name="Excel Built-in Normal" xfId="1"/>
    <cellStyle name="Κανονικό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I2" sqref="I2"/>
    </sheetView>
  </sheetViews>
  <sheetFormatPr defaultRowHeight="15" x14ac:dyDescent="0.25"/>
  <cols>
    <col min="1" max="1" width="3.85546875" bestFit="1" customWidth="1"/>
    <col min="2" max="2" width="36.140625" customWidth="1"/>
    <col min="3" max="3" width="22.7109375" bestFit="1" customWidth="1"/>
    <col min="4" max="4" width="19.85546875" customWidth="1"/>
    <col min="5" max="5" width="11.5703125" bestFit="1" customWidth="1"/>
    <col min="8" max="8" width="8.28515625" customWidth="1"/>
    <col min="9" max="9" width="13" customWidth="1"/>
    <col min="10" max="11" width="10.85546875" customWidth="1"/>
  </cols>
  <sheetData>
    <row r="1" spans="1:12" ht="42" x14ac:dyDescent="0.25">
      <c r="A1" s="5"/>
      <c r="B1" s="6" t="s">
        <v>0</v>
      </c>
      <c r="C1" s="6" t="s">
        <v>13</v>
      </c>
      <c r="D1" s="7" t="s">
        <v>1</v>
      </c>
      <c r="E1" s="8" t="s">
        <v>2</v>
      </c>
      <c r="F1" s="8" t="s">
        <v>106</v>
      </c>
      <c r="G1" s="8" t="s">
        <v>3</v>
      </c>
      <c r="H1" s="8" t="s">
        <v>84</v>
      </c>
      <c r="I1" s="8" t="s">
        <v>96</v>
      </c>
      <c r="J1" s="8" t="s">
        <v>104</v>
      </c>
      <c r="K1" s="8" t="s">
        <v>105</v>
      </c>
      <c r="L1" s="8" t="s">
        <v>107</v>
      </c>
    </row>
    <row r="2" spans="1:12" x14ac:dyDescent="0.25">
      <c r="A2" s="3"/>
      <c r="B2" s="1" t="s">
        <v>14</v>
      </c>
      <c r="C2" s="1" t="s">
        <v>10</v>
      </c>
      <c r="D2" s="1" t="s">
        <v>4</v>
      </c>
      <c r="E2" s="2">
        <v>350</v>
      </c>
      <c r="F2" s="2">
        <v>700</v>
      </c>
      <c r="G2" s="2">
        <f>F2-E2</f>
        <v>350</v>
      </c>
      <c r="H2" t="str">
        <f>IF(E2&gt;F2,"ΜΕΙΩΣΗ",IF(E2=F2,"ΙΔΙΑ","ΑΥΞΗΣΗ"))</f>
        <v>ΑΥΞΗΣΗ</v>
      </c>
      <c r="I2" s="12" t="str">
        <f>LEFT(B2,1)&amp;"."&amp;MID(B2,FIND(" ",B2)+1,1)&amp;"."</f>
        <v>Α.Θ.</v>
      </c>
      <c r="J2">
        <f>IF(D2="Υπάλληλος ΙΔΑΧ",F2,"")</f>
        <v>700</v>
      </c>
      <c r="K2" t="str">
        <f>IF(D2="Μόνιμο Προσωπικό",F2,"")</f>
        <v/>
      </c>
      <c r="L2" t="str">
        <f>IF(D2="ΕΕΔΙΠ",F2,"")</f>
        <v/>
      </c>
    </row>
    <row r="3" spans="1:12" x14ac:dyDescent="0.25">
      <c r="A3" s="3"/>
      <c r="B3" s="1" t="s">
        <v>19</v>
      </c>
      <c r="C3" s="1" t="s">
        <v>5</v>
      </c>
      <c r="D3" s="1" t="s">
        <v>6</v>
      </c>
      <c r="E3" s="2">
        <v>3000</v>
      </c>
      <c r="F3" s="2">
        <v>2500</v>
      </c>
      <c r="G3" s="2">
        <f t="shared" ref="G3:G66" si="0">F3-E3</f>
        <v>-500</v>
      </c>
      <c r="H3" t="str">
        <f t="shared" ref="H3:H66" si="1">IF(E3&gt;F3,"ΜΕΙΩΣΗ",IF(E3=F3,"ΙΔΙΑ","ΑΥΞΗΣΗ"))</f>
        <v>ΜΕΙΩΣΗ</v>
      </c>
      <c r="I3" s="12" t="str">
        <f t="shared" ref="I3:I66" si="2">LEFT(B3,1)&amp;"."&amp;MID(B3,FIND(" ",B3)+1,1)&amp;"."</f>
        <v>Α.Ε.</v>
      </c>
      <c r="J3" t="str">
        <f t="shared" ref="J3:J66" si="3">IF(D3="Υπάλληλος ΙΔΑΧ",F3,"")</f>
        <v/>
      </c>
      <c r="K3">
        <f t="shared" ref="K3:K66" si="4">IF(D3="Μόνιμο Προσωπικό",F3,"")</f>
        <v>2500</v>
      </c>
      <c r="L3" t="str">
        <f t="shared" ref="L3:L66" si="5">IF(D3="ΕΕΔΙΠ",F3,"")</f>
        <v/>
      </c>
    </row>
    <row r="4" spans="1:12" x14ac:dyDescent="0.25">
      <c r="A4" s="3"/>
      <c r="B4" s="1" t="s">
        <v>20</v>
      </c>
      <c r="C4" s="1" t="s">
        <v>9</v>
      </c>
      <c r="D4" s="1" t="s">
        <v>7</v>
      </c>
      <c r="E4" s="2">
        <v>1000</v>
      </c>
      <c r="F4" s="2">
        <v>1000</v>
      </c>
      <c r="G4" s="2">
        <f t="shared" si="0"/>
        <v>0</v>
      </c>
      <c r="H4" t="str">
        <f t="shared" si="1"/>
        <v>ΙΔΙΑ</v>
      </c>
      <c r="I4" s="12" t="str">
        <f t="shared" si="2"/>
        <v>Α.Κ.</v>
      </c>
      <c r="J4" t="str">
        <f t="shared" si="3"/>
        <v/>
      </c>
      <c r="K4" t="str">
        <f t="shared" si="4"/>
        <v/>
      </c>
      <c r="L4">
        <f t="shared" si="5"/>
        <v>1000</v>
      </c>
    </row>
    <row r="5" spans="1:12" x14ac:dyDescent="0.25">
      <c r="A5" s="3"/>
      <c r="B5" s="1" t="s">
        <v>15</v>
      </c>
      <c r="C5" s="1" t="s">
        <v>8</v>
      </c>
      <c r="D5" s="4" t="s">
        <v>6</v>
      </c>
      <c r="E5" s="2">
        <v>2950</v>
      </c>
      <c r="F5" s="2">
        <v>2000</v>
      </c>
      <c r="G5" s="2">
        <f t="shared" si="0"/>
        <v>-950</v>
      </c>
      <c r="H5" t="str">
        <f t="shared" si="1"/>
        <v>ΜΕΙΩΣΗ</v>
      </c>
      <c r="I5" s="12" t="str">
        <f t="shared" si="2"/>
        <v>Α.Α.</v>
      </c>
      <c r="J5" t="str">
        <f t="shared" si="3"/>
        <v/>
      </c>
      <c r="K5">
        <f t="shared" si="4"/>
        <v>2000</v>
      </c>
      <c r="L5" t="str">
        <f t="shared" si="5"/>
        <v/>
      </c>
    </row>
    <row r="6" spans="1:12" x14ac:dyDescent="0.25">
      <c r="A6" s="3"/>
      <c r="B6" s="1" t="s">
        <v>16</v>
      </c>
      <c r="C6" s="1" t="s">
        <v>10</v>
      </c>
      <c r="D6" s="1" t="s">
        <v>4</v>
      </c>
      <c r="E6" s="2">
        <v>500</v>
      </c>
      <c r="F6" s="2">
        <v>1500</v>
      </c>
      <c r="G6" s="2">
        <f t="shared" si="0"/>
        <v>1000</v>
      </c>
      <c r="H6" t="str">
        <f t="shared" si="1"/>
        <v>ΑΥΞΗΣΗ</v>
      </c>
      <c r="I6" s="12" t="str">
        <f t="shared" si="2"/>
        <v>Α.Α.</v>
      </c>
      <c r="J6">
        <f t="shared" si="3"/>
        <v>1500</v>
      </c>
      <c r="K6" t="str">
        <f t="shared" si="4"/>
        <v/>
      </c>
      <c r="L6" t="str">
        <f t="shared" si="5"/>
        <v/>
      </c>
    </row>
    <row r="7" spans="1:12" x14ac:dyDescent="0.25">
      <c r="A7" s="9"/>
      <c r="B7" s="1" t="s">
        <v>17</v>
      </c>
      <c r="C7" s="1" t="s">
        <v>8</v>
      </c>
      <c r="D7" s="1" t="s">
        <v>4</v>
      </c>
      <c r="E7" s="2">
        <v>1200</v>
      </c>
      <c r="F7" s="2">
        <v>0</v>
      </c>
      <c r="G7" s="2">
        <f t="shared" si="0"/>
        <v>-1200</v>
      </c>
      <c r="H7" t="str">
        <f t="shared" si="1"/>
        <v>ΜΕΙΩΣΗ</v>
      </c>
      <c r="I7" s="12" t="str">
        <f t="shared" si="2"/>
        <v>Α.Ε.</v>
      </c>
      <c r="J7">
        <f t="shared" si="3"/>
        <v>0</v>
      </c>
      <c r="K7" t="str">
        <f t="shared" si="4"/>
        <v/>
      </c>
      <c r="L7" t="str">
        <f t="shared" si="5"/>
        <v/>
      </c>
    </row>
    <row r="8" spans="1:12" x14ac:dyDescent="0.25">
      <c r="A8" s="9"/>
      <c r="B8" s="1" t="s">
        <v>18</v>
      </c>
      <c r="C8" s="1" t="s">
        <v>5</v>
      </c>
      <c r="D8" s="1" t="s">
        <v>4</v>
      </c>
      <c r="E8" s="2">
        <v>1600</v>
      </c>
      <c r="F8" s="2">
        <v>0</v>
      </c>
      <c r="G8" s="2">
        <f t="shared" si="0"/>
        <v>-1600</v>
      </c>
      <c r="H8" t="str">
        <f t="shared" si="1"/>
        <v>ΜΕΙΩΣΗ</v>
      </c>
      <c r="I8" s="12" t="str">
        <f t="shared" si="2"/>
        <v>Α.Χ.</v>
      </c>
      <c r="J8">
        <f t="shared" si="3"/>
        <v>0</v>
      </c>
      <c r="K8" t="str">
        <f t="shared" si="4"/>
        <v/>
      </c>
      <c r="L8" t="str">
        <f t="shared" si="5"/>
        <v/>
      </c>
    </row>
    <row r="9" spans="1:12" x14ac:dyDescent="0.25">
      <c r="A9" s="3"/>
      <c r="B9" s="1" t="s">
        <v>81</v>
      </c>
      <c r="C9" s="1" t="s">
        <v>9</v>
      </c>
      <c r="D9" s="1" t="s">
        <v>6</v>
      </c>
      <c r="E9" s="2">
        <v>500</v>
      </c>
      <c r="F9" s="2">
        <v>2000</v>
      </c>
      <c r="G9" s="2">
        <f t="shared" si="0"/>
        <v>1500</v>
      </c>
      <c r="H9" t="str">
        <f t="shared" si="1"/>
        <v>ΑΥΞΗΣΗ</v>
      </c>
      <c r="I9" s="12" t="str">
        <f t="shared" si="2"/>
        <v>Α.Ε.</v>
      </c>
      <c r="J9" t="str">
        <f t="shared" si="3"/>
        <v/>
      </c>
      <c r="K9">
        <f t="shared" si="4"/>
        <v>2000</v>
      </c>
      <c r="L9" t="str">
        <f t="shared" si="5"/>
        <v/>
      </c>
    </row>
    <row r="10" spans="1:12" x14ac:dyDescent="0.25">
      <c r="A10" s="3"/>
      <c r="B10" s="1" t="s">
        <v>21</v>
      </c>
      <c r="C10" s="1" t="s">
        <v>10</v>
      </c>
      <c r="D10" s="1" t="s">
        <v>4</v>
      </c>
      <c r="E10" s="2">
        <v>1500</v>
      </c>
      <c r="F10" s="2">
        <v>1000</v>
      </c>
      <c r="G10" s="2">
        <f t="shared" si="0"/>
        <v>-500</v>
      </c>
      <c r="H10" t="str">
        <f t="shared" si="1"/>
        <v>ΜΕΙΩΣΗ</v>
      </c>
      <c r="I10" s="12" t="str">
        <f t="shared" si="2"/>
        <v>Ά.Λ.</v>
      </c>
      <c r="J10">
        <f t="shared" si="3"/>
        <v>1000</v>
      </c>
      <c r="K10" t="str">
        <f t="shared" si="4"/>
        <v/>
      </c>
      <c r="L10" t="str">
        <f t="shared" si="5"/>
        <v/>
      </c>
    </row>
    <row r="11" spans="1:12" x14ac:dyDescent="0.25">
      <c r="A11" s="3"/>
      <c r="B11" s="1" t="s">
        <v>22</v>
      </c>
      <c r="C11" s="1" t="s">
        <v>8</v>
      </c>
      <c r="D11" s="1" t="s">
        <v>6</v>
      </c>
      <c r="E11" s="2">
        <v>300</v>
      </c>
      <c r="F11" s="2">
        <v>400</v>
      </c>
      <c r="G11" s="2">
        <f t="shared" si="0"/>
        <v>100</v>
      </c>
      <c r="H11" t="str">
        <f t="shared" si="1"/>
        <v>ΑΥΞΗΣΗ</v>
      </c>
      <c r="I11" s="12" t="str">
        <f t="shared" si="2"/>
        <v>Α.Π.</v>
      </c>
      <c r="J11" t="str">
        <f t="shared" si="3"/>
        <v/>
      </c>
      <c r="K11">
        <f t="shared" si="4"/>
        <v>400</v>
      </c>
      <c r="L11" t="str">
        <f t="shared" si="5"/>
        <v/>
      </c>
    </row>
    <row r="12" spans="1:12" x14ac:dyDescent="0.25">
      <c r="A12" s="3"/>
      <c r="B12" s="1" t="s">
        <v>23</v>
      </c>
      <c r="C12" s="1" t="s">
        <v>11</v>
      </c>
      <c r="D12" s="4" t="s">
        <v>4</v>
      </c>
      <c r="E12" s="2">
        <v>1000</v>
      </c>
      <c r="F12" s="2">
        <v>1400</v>
      </c>
      <c r="G12" s="2">
        <f t="shared" si="0"/>
        <v>400</v>
      </c>
      <c r="H12" t="str">
        <f t="shared" si="1"/>
        <v>ΑΥΞΗΣΗ</v>
      </c>
      <c r="I12" s="12" t="str">
        <f t="shared" si="2"/>
        <v>Β.Χ.</v>
      </c>
      <c r="J12">
        <f t="shared" si="3"/>
        <v>1400</v>
      </c>
      <c r="K12" t="str">
        <f t="shared" si="4"/>
        <v/>
      </c>
      <c r="L12" t="str">
        <f t="shared" si="5"/>
        <v/>
      </c>
    </row>
    <row r="13" spans="1:12" x14ac:dyDescent="0.25">
      <c r="A13" s="3"/>
      <c r="B13" s="1" t="s">
        <v>24</v>
      </c>
      <c r="C13" s="1" t="s">
        <v>83</v>
      </c>
      <c r="D13" s="1" t="s">
        <v>4</v>
      </c>
      <c r="E13" s="2">
        <v>900</v>
      </c>
      <c r="F13" s="2">
        <v>1000</v>
      </c>
      <c r="G13" s="2">
        <f t="shared" si="0"/>
        <v>100</v>
      </c>
      <c r="H13" t="str">
        <f t="shared" si="1"/>
        <v>ΑΥΞΗΣΗ</v>
      </c>
      <c r="I13" s="12" t="str">
        <f t="shared" si="2"/>
        <v>Β.Α.</v>
      </c>
      <c r="J13">
        <f t="shared" si="3"/>
        <v>1000</v>
      </c>
      <c r="K13" t="str">
        <f t="shared" si="4"/>
        <v/>
      </c>
      <c r="L13" t="str">
        <f t="shared" si="5"/>
        <v/>
      </c>
    </row>
    <row r="14" spans="1:12" x14ac:dyDescent="0.25">
      <c r="A14" s="3"/>
      <c r="B14" s="1" t="s">
        <v>27</v>
      </c>
      <c r="C14" s="1" t="s">
        <v>8</v>
      </c>
      <c r="D14" s="1" t="s">
        <v>6</v>
      </c>
      <c r="E14" s="2">
        <v>300</v>
      </c>
      <c r="F14" s="2">
        <v>400</v>
      </c>
      <c r="G14" s="2">
        <f t="shared" si="0"/>
        <v>100</v>
      </c>
      <c r="H14" t="str">
        <f t="shared" si="1"/>
        <v>ΑΥΞΗΣΗ</v>
      </c>
      <c r="I14" s="12" t="str">
        <f t="shared" si="2"/>
        <v>Β.Α.</v>
      </c>
      <c r="J14" t="str">
        <f t="shared" si="3"/>
        <v/>
      </c>
      <c r="K14">
        <f t="shared" si="4"/>
        <v>400</v>
      </c>
      <c r="L14" t="str">
        <f t="shared" si="5"/>
        <v/>
      </c>
    </row>
    <row r="15" spans="1:12" x14ac:dyDescent="0.25">
      <c r="A15" s="3"/>
      <c r="B15" s="1" t="s">
        <v>25</v>
      </c>
      <c r="C15" s="1" t="s">
        <v>5</v>
      </c>
      <c r="D15" s="1" t="s">
        <v>4</v>
      </c>
      <c r="E15" s="2">
        <v>2600</v>
      </c>
      <c r="F15" s="2">
        <v>2000</v>
      </c>
      <c r="G15" s="2">
        <f t="shared" si="0"/>
        <v>-600</v>
      </c>
      <c r="H15" t="str">
        <f t="shared" si="1"/>
        <v>ΜΕΙΩΣΗ</v>
      </c>
      <c r="I15" s="12" t="str">
        <f t="shared" si="2"/>
        <v>Γ.Π.</v>
      </c>
      <c r="J15">
        <f t="shared" si="3"/>
        <v>2000</v>
      </c>
      <c r="K15" t="str">
        <f t="shared" si="4"/>
        <v/>
      </c>
      <c r="L15" t="str">
        <f t="shared" si="5"/>
        <v/>
      </c>
    </row>
    <row r="16" spans="1:12" x14ac:dyDescent="0.25">
      <c r="A16" s="3"/>
      <c r="B16" s="1" t="s">
        <v>26</v>
      </c>
      <c r="C16" s="1" t="s">
        <v>11</v>
      </c>
      <c r="D16" s="1" t="s">
        <v>4</v>
      </c>
      <c r="E16" s="2">
        <v>3500</v>
      </c>
      <c r="F16" s="2">
        <v>6000</v>
      </c>
      <c r="G16" s="2">
        <f t="shared" si="0"/>
        <v>2500</v>
      </c>
      <c r="H16" t="str">
        <f t="shared" si="1"/>
        <v>ΑΥΞΗΣΗ</v>
      </c>
      <c r="I16" s="12" t="str">
        <f t="shared" si="2"/>
        <v>Δ.Β.</v>
      </c>
      <c r="J16">
        <f t="shared" si="3"/>
        <v>6000</v>
      </c>
      <c r="K16" t="str">
        <f t="shared" si="4"/>
        <v/>
      </c>
      <c r="L16" t="str">
        <f t="shared" si="5"/>
        <v/>
      </c>
    </row>
    <row r="17" spans="1:12" x14ac:dyDescent="0.25">
      <c r="A17" s="3"/>
      <c r="B17" s="1" t="s">
        <v>28</v>
      </c>
      <c r="C17" s="1" t="s">
        <v>83</v>
      </c>
      <c r="D17" s="1" t="s">
        <v>6</v>
      </c>
      <c r="E17" s="2">
        <v>1000</v>
      </c>
      <c r="F17" s="2">
        <v>700</v>
      </c>
      <c r="G17" s="2">
        <f t="shared" si="0"/>
        <v>-300</v>
      </c>
      <c r="H17" t="str">
        <f t="shared" si="1"/>
        <v>ΜΕΙΩΣΗ</v>
      </c>
      <c r="I17" s="12" t="str">
        <f t="shared" si="2"/>
        <v>Δ.Ε.</v>
      </c>
      <c r="J17" t="str">
        <f t="shared" si="3"/>
        <v/>
      </c>
      <c r="K17">
        <f t="shared" si="4"/>
        <v>700</v>
      </c>
      <c r="L17" t="str">
        <f t="shared" si="5"/>
        <v/>
      </c>
    </row>
    <row r="18" spans="1:12" x14ac:dyDescent="0.25">
      <c r="A18" s="3"/>
      <c r="B18" s="1" t="s">
        <v>29</v>
      </c>
      <c r="C18" s="1" t="s">
        <v>83</v>
      </c>
      <c r="D18" s="1" t="s">
        <v>4</v>
      </c>
      <c r="E18" s="2">
        <v>650</v>
      </c>
      <c r="F18" s="2">
        <v>1000</v>
      </c>
      <c r="G18" s="2">
        <f t="shared" si="0"/>
        <v>350</v>
      </c>
      <c r="H18" t="str">
        <f t="shared" si="1"/>
        <v>ΑΥΞΗΣΗ</v>
      </c>
      <c r="I18" s="12" t="str">
        <f t="shared" si="2"/>
        <v>Δ.Κ.</v>
      </c>
      <c r="J18">
        <f t="shared" si="3"/>
        <v>1000</v>
      </c>
      <c r="K18" t="str">
        <f t="shared" si="4"/>
        <v/>
      </c>
      <c r="L18" t="str">
        <f t="shared" si="5"/>
        <v/>
      </c>
    </row>
    <row r="19" spans="1:12" x14ac:dyDescent="0.25">
      <c r="A19" s="3"/>
      <c r="B19" s="1" t="s">
        <v>82</v>
      </c>
      <c r="C19" s="1" t="s">
        <v>9</v>
      </c>
      <c r="D19" s="1" t="s">
        <v>6</v>
      </c>
      <c r="E19" s="2">
        <v>1750</v>
      </c>
      <c r="F19" s="2">
        <v>1400</v>
      </c>
      <c r="G19" s="2">
        <f t="shared" si="0"/>
        <v>-350</v>
      </c>
      <c r="H19" t="str">
        <f t="shared" si="1"/>
        <v>ΜΕΙΩΣΗ</v>
      </c>
      <c r="I19" s="12" t="str">
        <f t="shared" si="2"/>
        <v>Δ.Χ.</v>
      </c>
      <c r="J19" t="str">
        <f t="shared" si="3"/>
        <v/>
      </c>
      <c r="K19">
        <f t="shared" si="4"/>
        <v>1400</v>
      </c>
      <c r="L19" t="str">
        <f t="shared" si="5"/>
        <v/>
      </c>
    </row>
    <row r="20" spans="1:12" x14ac:dyDescent="0.25">
      <c r="A20" s="3"/>
      <c r="B20" s="1" t="s">
        <v>30</v>
      </c>
      <c r="C20" s="1" t="s">
        <v>8</v>
      </c>
      <c r="D20" s="1" t="s">
        <v>4</v>
      </c>
      <c r="E20" s="2">
        <v>2950</v>
      </c>
      <c r="F20" s="2">
        <v>2199.9999999999995</v>
      </c>
      <c r="G20" s="2">
        <f t="shared" si="0"/>
        <v>-750.00000000000045</v>
      </c>
      <c r="H20" t="str">
        <f t="shared" si="1"/>
        <v>ΜΕΙΩΣΗ</v>
      </c>
      <c r="I20" s="12" t="str">
        <f t="shared" si="2"/>
        <v>Ε.Ε.</v>
      </c>
      <c r="J20">
        <f t="shared" si="3"/>
        <v>2199.9999999999995</v>
      </c>
      <c r="K20" t="str">
        <f t="shared" si="4"/>
        <v/>
      </c>
      <c r="L20" t="str">
        <f t="shared" si="5"/>
        <v/>
      </c>
    </row>
    <row r="21" spans="1:12" x14ac:dyDescent="0.25">
      <c r="A21" s="3"/>
      <c r="B21" s="1" t="s">
        <v>31</v>
      </c>
      <c r="C21" s="1" t="s">
        <v>5</v>
      </c>
      <c r="D21" s="1" t="s">
        <v>4</v>
      </c>
      <c r="E21" s="2">
        <v>2600</v>
      </c>
      <c r="F21" s="2">
        <v>2200</v>
      </c>
      <c r="G21" s="2">
        <f t="shared" si="0"/>
        <v>-400</v>
      </c>
      <c r="H21" t="str">
        <f t="shared" si="1"/>
        <v>ΜΕΙΩΣΗ</v>
      </c>
      <c r="I21" s="12" t="str">
        <f t="shared" si="2"/>
        <v>Η.Ε.</v>
      </c>
      <c r="J21">
        <f t="shared" si="3"/>
        <v>2200</v>
      </c>
      <c r="K21" t="str">
        <f t="shared" si="4"/>
        <v/>
      </c>
      <c r="L21" t="str">
        <f t="shared" si="5"/>
        <v/>
      </c>
    </row>
    <row r="22" spans="1:12" x14ac:dyDescent="0.25">
      <c r="A22" s="3"/>
      <c r="B22" s="1" t="s">
        <v>32</v>
      </c>
      <c r="C22" s="1" t="s">
        <v>9</v>
      </c>
      <c r="D22" s="1" t="s">
        <v>7</v>
      </c>
      <c r="E22" s="2">
        <v>1750</v>
      </c>
      <c r="F22" s="2">
        <v>1200</v>
      </c>
      <c r="G22" s="2">
        <f t="shared" si="0"/>
        <v>-550</v>
      </c>
      <c r="H22" t="str">
        <f t="shared" si="1"/>
        <v>ΜΕΙΩΣΗ</v>
      </c>
      <c r="I22" s="12" t="str">
        <f t="shared" si="2"/>
        <v>Θ.Γ.</v>
      </c>
      <c r="J22" t="str">
        <f t="shared" si="3"/>
        <v/>
      </c>
      <c r="K22" t="str">
        <f t="shared" si="4"/>
        <v/>
      </c>
      <c r="L22">
        <f t="shared" si="5"/>
        <v>1200</v>
      </c>
    </row>
    <row r="23" spans="1:12" x14ac:dyDescent="0.25">
      <c r="A23" s="9"/>
      <c r="B23" s="1" t="s">
        <v>33</v>
      </c>
      <c r="C23" s="1" t="s">
        <v>5</v>
      </c>
      <c r="D23" s="1" t="s">
        <v>4</v>
      </c>
      <c r="E23" s="2">
        <v>1600</v>
      </c>
      <c r="F23" s="2">
        <v>0</v>
      </c>
      <c r="G23" s="2">
        <f t="shared" si="0"/>
        <v>-1600</v>
      </c>
      <c r="H23" t="str">
        <f t="shared" si="1"/>
        <v>ΜΕΙΩΣΗ</v>
      </c>
      <c r="I23" s="12" t="str">
        <f t="shared" si="2"/>
        <v>Κ.Χ.</v>
      </c>
      <c r="J23">
        <f t="shared" si="3"/>
        <v>0</v>
      </c>
      <c r="K23" t="str">
        <f t="shared" si="4"/>
        <v/>
      </c>
      <c r="L23" t="str">
        <f t="shared" si="5"/>
        <v/>
      </c>
    </row>
    <row r="24" spans="1:12" x14ac:dyDescent="0.25">
      <c r="A24" s="3"/>
      <c r="B24" s="1" t="s">
        <v>34</v>
      </c>
      <c r="C24" s="1" t="s">
        <v>11</v>
      </c>
      <c r="D24" s="1" t="s">
        <v>4</v>
      </c>
      <c r="E24" s="2">
        <v>2950</v>
      </c>
      <c r="F24" s="2">
        <v>2600</v>
      </c>
      <c r="G24" s="2">
        <f t="shared" si="0"/>
        <v>-350</v>
      </c>
      <c r="H24" t="str">
        <f t="shared" si="1"/>
        <v>ΜΕΙΩΣΗ</v>
      </c>
      <c r="I24" s="12" t="str">
        <f t="shared" si="2"/>
        <v>Κ.Ε.</v>
      </c>
      <c r="J24">
        <f t="shared" si="3"/>
        <v>2600</v>
      </c>
      <c r="K24" t="str">
        <f t="shared" si="4"/>
        <v/>
      </c>
      <c r="L24" t="str">
        <f t="shared" si="5"/>
        <v/>
      </c>
    </row>
    <row r="25" spans="1:12" x14ac:dyDescent="0.25">
      <c r="A25" s="3"/>
      <c r="B25" s="1" t="s">
        <v>35</v>
      </c>
      <c r="C25" s="1" t="s">
        <v>5</v>
      </c>
      <c r="D25" s="1" t="s">
        <v>4</v>
      </c>
      <c r="E25" s="2">
        <v>2600</v>
      </c>
      <c r="F25" s="2">
        <v>2200</v>
      </c>
      <c r="G25" s="2">
        <f t="shared" si="0"/>
        <v>-400</v>
      </c>
      <c r="H25" t="str">
        <f t="shared" si="1"/>
        <v>ΜΕΙΩΣΗ</v>
      </c>
      <c r="I25" s="12" t="str">
        <f t="shared" si="2"/>
        <v>Κ.Ε.</v>
      </c>
      <c r="J25">
        <f t="shared" si="3"/>
        <v>2200</v>
      </c>
      <c r="K25" t="str">
        <f t="shared" si="4"/>
        <v/>
      </c>
      <c r="L25" t="str">
        <f t="shared" si="5"/>
        <v/>
      </c>
    </row>
    <row r="26" spans="1:12" x14ac:dyDescent="0.25">
      <c r="A26" s="3"/>
      <c r="B26" s="1" t="s">
        <v>36</v>
      </c>
      <c r="C26" s="1" t="s">
        <v>9</v>
      </c>
      <c r="D26" s="1" t="s">
        <v>4</v>
      </c>
      <c r="E26" s="2">
        <v>750</v>
      </c>
      <c r="F26" s="2">
        <v>999.99999999999989</v>
      </c>
      <c r="G26" s="2">
        <f t="shared" si="0"/>
        <v>249.99999999999989</v>
      </c>
      <c r="H26" t="str">
        <f t="shared" si="1"/>
        <v>ΑΥΞΗΣΗ</v>
      </c>
      <c r="I26" s="12" t="str">
        <f t="shared" si="2"/>
        <v>Κ.Χ.</v>
      </c>
      <c r="J26">
        <f t="shared" si="3"/>
        <v>999.99999999999989</v>
      </c>
      <c r="K26" t="str">
        <f t="shared" si="4"/>
        <v/>
      </c>
      <c r="L26" t="str">
        <f t="shared" si="5"/>
        <v/>
      </c>
    </row>
    <row r="27" spans="1:12" x14ac:dyDescent="0.25">
      <c r="A27" s="3"/>
      <c r="B27" s="1" t="s">
        <v>97</v>
      </c>
      <c r="C27" s="1" t="s">
        <v>8</v>
      </c>
      <c r="D27" s="4" t="s">
        <v>4</v>
      </c>
      <c r="E27" s="2">
        <v>2950</v>
      </c>
      <c r="F27" s="2">
        <v>5000</v>
      </c>
      <c r="G27" s="2">
        <f t="shared" si="0"/>
        <v>2050</v>
      </c>
      <c r="H27" t="str">
        <f t="shared" si="1"/>
        <v>ΑΥΞΗΣΗ</v>
      </c>
      <c r="I27" s="12" t="str">
        <f t="shared" si="2"/>
        <v>Κ.Φ.</v>
      </c>
      <c r="J27">
        <f t="shared" si="3"/>
        <v>5000</v>
      </c>
      <c r="K27" t="str">
        <f t="shared" si="4"/>
        <v/>
      </c>
      <c r="L27" t="str">
        <f t="shared" si="5"/>
        <v/>
      </c>
    </row>
    <row r="28" spans="1:12" x14ac:dyDescent="0.25">
      <c r="A28" s="3"/>
      <c r="B28" s="1" t="s">
        <v>37</v>
      </c>
      <c r="C28" s="1" t="s">
        <v>83</v>
      </c>
      <c r="D28" s="1" t="s">
        <v>4</v>
      </c>
      <c r="E28" s="2">
        <v>300</v>
      </c>
      <c r="F28" s="2">
        <v>1200</v>
      </c>
      <c r="G28" s="2">
        <f t="shared" si="0"/>
        <v>900</v>
      </c>
      <c r="H28" t="str">
        <f t="shared" si="1"/>
        <v>ΑΥΞΗΣΗ</v>
      </c>
      <c r="I28" s="12" t="str">
        <f t="shared" si="2"/>
        <v>Κ.Γ.</v>
      </c>
      <c r="J28">
        <f t="shared" si="3"/>
        <v>1200</v>
      </c>
      <c r="K28" t="str">
        <f t="shared" si="4"/>
        <v/>
      </c>
      <c r="L28" t="str">
        <f t="shared" si="5"/>
        <v/>
      </c>
    </row>
    <row r="29" spans="1:12" x14ac:dyDescent="0.25">
      <c r="A29" s="3"/>
      <c r="B29" s="1" t="s">
        <v>80</v>
      </c>
      <c r="C29" s="1" t="s">
        <v>5</v>
      </c>
      <c r="D29" s="1" t="s">
        <v>6</v>
      </c>
      <c r="E29" s="2">
        <v>1750</v>
      </c>
      <c r="F29" s="2">
        <v>2000</v>
      </c>
      <c r="G29" s="2">
        <f t="shared" si="0"/>
        <v>250</v>
      </c>
      <c r="H29" t="str">
        <f t="shared" si="1"/>
        <v>ΑΥΞΗΣΗ</v>
      </c>
      <c r="I29" s="12" t="str">
        <f t="shared" si="2"/>
        <v>Κ.Σ.</v>
      </c>
      <c r="J29" t="str">
        <f t="shared" si="3"/>
        <v/>
      </c>
      <c r="K29">
        <f t="shared" si="4"/>
        <v>2000</v>
      </c>
      <c r="L29" t="str">
        <f t="shared" si="5"/>
        <v/>
      </c>
    </row>
    <row r="30" spans="1:12" x14ac:dyDescent="0.25">
      <c r="A30" s="3"/>
      <c r="B30" s="1" t="s">
        <v>38</v>
      </c>
      <c r="C30" s="1" t="s">
        <v>9</v>
      </c>
      <c r="D30" s="1" t="s">
        <v>6</v>
      </c>
      <c r="E30" s="2">
        <v>1750</v>
      </c>
      <c r="F30" s="2">
        <v>1500</v>
      </c>
      <c r="G30" s="2">
        <f t="shared" si="0"/>
        <v>-250</v>
      </c>
      <c r="H30" t="str">
        <f t="shared" si="1"/>
        <v>ΜΕΙΩΣΗ</v>
      </c>
      <c r="I30" s="12" t="str">
        <f t="shared" si="2"/>
        <v>Κ.Α.</v>
      </c>
      <c r="J30" t="str">
        <f t="shared" si="3"/>
        <v/>
      </c>
      <c r="K30">
        <f t="shared" si="4"/>
        <v>1500</v>
      </c>
      <c r="L30" t="str">
        <f t="shared" si="5"/>
        <v/>
      </c>
    </row>
    <row r="31" spans="1:12" x14ac:dyDescent="0.25">
      <c r="A31" s="3"/>
      <c r="B31" s="1" t="s">
        <v>39</v>
      </c>
      <c r="C31" s="1" t="s">
        <v>5</v>
      </c>
      <c r="D31" s="4" t="s">
        <v>6</v>
      </c>
      <c r="E31" s="2">
        <v>1700</v>
      </c>
      <c r="F31" s="2">
        <v>3500</v>
      </c>
      <c r="G31" s="2">
        <f t="shared" si="0"/>
        <v>1800</v>
      </c>
      <c r="H31" t="str">
        <f t="shared" si="1"/>
        <v>ΑΥΞΗΣΗ</v>
      </c>
      <c r="I31" s="12" t="str">
        <f t="shared" si="2"/>
        <v>Κ.Γ.</v>
      </c>
      <c r="J31" t="str">
        <f t="shared" si="3"/>
        <v/>
      </c>
      <c r="K31">
        <f t="shared" si="4"/>
        <v>3500</v>
      </c>
      <c r="L31" t="str">
        <f t="shared" si="5"/>
        <v/>
      </c>
    </row>
    <row r="32" spans="1:12" x14ac:dyDescent="0.25">
      <c r="A32" s="3"/>
      <c r="B32" s="1" t="s">
        <v>40</v>
      </c>
      <c r="C32" s="1" t="s">
        <v>10</v>
      </c>
      <c r="D32" s="1" t="s">
        <v>6</v>
      </c>
      <c r="E32" s="2">
        <v>950</v>
      </c>
      <c r="F32" s="2">
        <v>2000</v>
      </c>
      <c r="G32" s="2">
        <f t="shared" si="0"/>
        <v>1050</v>
      </c>
      <c r="H32" t="str">
        <f t="shared" si="1"/>
        <v>ΑΥΞΗΣΗ</v>
      </c>
      <c r="I32" s="12" t="str">
        <f t="shared" si="2"/>
        <v>Κ.Ε.</v>
      </c>
      <c r="J32" t="str">
        <f t="shared" si="3"/>
        <v/>
      </c>
      <c r="K32">
        <f t="shared" si="4"/>
        <v>2000</v>
      </c>
      <c r="L32" t="str">
        <f t="shared" si="5"/>
        <v/>
      </c>
    </row>
    <row r="33" spans="1:12" x14ac:dyDescent="0.25">
      <c r="A33" s="3"/>
      <c r="B33" s="1" t="s">
        <v>41</v>
      </c>
      <c r="C33" s="1" t="s">
        <v>8</v>
      </c>
      <c r="D33" s="1" t="s">
        <v>4</v>
      </c>
      <c r="E33" s="2">
        <v>2950</v>
      </c>
      <c r="F33" s="2">
        <v>1200.0000000000002</v>
      </c>
      <c r="G33" s="2">
        <f t="shared" si="0"/>
        <v>-1749.9999999999998</v>
      </c>
      <c r="H33" t="str">
        <f t="shared" si="1"/>
        <v>ΜΕΙΩΣΗ</v>
      </c>
      <c r="I33" s="12" t="str">
        <f t="shared" si="2"/>
        <v>Κ.Δ.</v>
      </c>
      <c r="J33">
        <f t="shared" si="3"/>
        <v>1200.0000000000002</v>
      </c>
      <c r="K33" t="str">
        <f t="shared" si="4"/>
        <v/>
      </c>
      <c r="L33" t="str">
        <f t="shared" si="5"/>
        <v/>
      </c>
    </row>
    <row r="34" spans="1:12" x14ac:dyDescent="0.25">
      <c r="A34" s="3"/>
      <c r="B34" s="1" t="s">
        <v>42</v>
      </c>
      <c r="C34" s="1" t="s">
        <v>9</v>
      </c>
      <c r="D34" s="1" t="s">
        <v>6</v>
      </c>
      <c r="E34" s="2">
        <v>1750</v>
      </c>
      <c r="F34" s="2">
        <v>1500</v>
      </c>
      <c r="G34" s="2">
        <f t="shared" si="0"/>
        <v>-250</v>
      </c>
      <c r="H34" t="str">
        <f t="shared" si="1"/>
        <v>ΜΕΙΩΣΗ</v>
      </c>
      <c r="I34" s="12" t="str">
        <f t="shared" si="2"/>
        <v>Κ.Ν.</v>
      </c>
      <c r="J34" t="str">
        <f t="shared" si="3"/>
        <v/>
      </c>
      <c r="K34">
        <f t="shared" si="4"/>
        <v>1500</v>
      </c>
      <c r="L34" t="str">
        <f t="shared" si="5"/>
        <v/>
      </c>
    </row>
    <row r="35" spans="1:12" x14ac:dyDescent="0.25">
      <c r="A35" s="3"/>
      <c r="B35" s="1" t="s">
        <v>43</v>
      </c>
      <c r="C35" s="1" t="s">
        <v>11</v>
      </c>
      <c r="D35" s="1" t="s">
        <v>4</v>
      </c>
      <c r="E35" s="2">
        <v>3500</v>
      </c>
      <c r="F35" s="2">
        <v>4000</v>
      </c>
      <c r="G35" s="2">
        <f t="shared" si="0"/>
        <v>500</v>
      </c>
      <c r="H35" t="str">
        <f t="shared" si="1"/>
        <v>ΑΥΞΗΣΗ</v>
      </c>
      <c r="I35" s="12" t="str">
        <f t="shared" si="2"/>
        <v>Κ.Σ.</v>
      </c>
      <c r="J35">
        <f t="shared" si="3"/>
        <v>4000</v>
      </c>
      <c r="K35" t="str">
        <f t="shared" si="4"/>
        <v/>
      </c>
      <c r="L35" t="str">
        <f t="shared" si="5"/>
        <v/>
      </c>
    </row>
    <row r="36" spans="1:12" x14ac:dyDescent="0.25">
      <c r="A36" s="3"/>
      <c r="B36" s="1" t="s">
        <v>44</v>
      </c>
      <c r="C36" s="1" t="s">
        <v>10</v>
      </c>
      <c r="D36" s="1" t="s">
        <v>4</v>
      </c>
      <c r="E36" s="2">
        <v>500</v>
      </c>
      <c r="F36" s="2">
        <v>700</v>
      </c>
      <c r="G36" s="2">
        <f t="shared" si="0"/>
        <v>200</v>
      </c>
      <c r="H36" t="str">
        <f t="shared" si="1"/>
        <v>ΑΥΞΗΣΗ</v>
      </c>
      <c r="I36" s="12" t="str">
        <f t="shared" si="2"/>
        <v>Κ.Χ.</v>
      </c>
      <c r="J36">
        <f t="shared" si="3"/>
        <v>700</v>
      </c>
      <c r="K36" t="str">
        <f t="shared" si="4"/>
        <v/>
      </c>
      <c r="L36" t="str">
        <f t="shared" si="5"/>
        <v/>
      </c>
    </row>
    <row r="37" spans="1:12" x14ac:dyDescent="0.25">
      <c r="A37" s="3"/>
      <c r="B37" s="1" t="s">
        <v>45</v>
      </c>
      <c r="C37" s="1" t="s">
        <v>9</v>
      </c>
      <c r="D37" s="1" t="s">
        <v>4</v>
      </c>
      <c r="E37" s="2">
        <v>1750</v>
      </c>
      <c r="F37" s="2">
        <v>1700</v>
      </c>
      <c r="G37" s="2">
        <f t="shared" si="0"/>
        <v>-50</v>
      </c>
      <c r="H37" t="str">
        <f t="shared" si="1"/>
        <v>ΜΕΙΩΣΗ</v>
      </c>
      <c r="I37" s="12" t="str">
        <f t="shared" si="2"/>
        <v>Λ.Μ.</v>
      </c>
      <c r="J37">
        <f t="shared" si="3"/>
        <v>1700</v>
      </c>
      <c r="K37" t="str">
        <f t="shared" si="4"/>
        <v/>
      </c>
      <c r="L37" t="str">
        <f t="shared" si="5"/>
        <v/>
      </c>
    </row>
    <row r="38" spans="1:12" x14ac:dyDescent="0.25">
      <c r="A38" s="3"/>
      <c r="B38" s="1" t="s">
        <v>46</v>
      </c>
      <c r="C38" s="1" t="s">
        <v>11</v>
      </c>
      <c r="D38" s="4" t="s">
        <v>4</v>
      </c>
      <c r="E38" s="2">
        <v>1700</v>
      </c>
      <c r="F38" s="2">
        <v>800</v>
      </c>
      <c r="G38" s="2">
        <f t="shared" si="0"/>
        <v>-900</v>
      </c>
      <c r="H38" t="str">
        <f t="shared" si="1"/>
        <v>ΜΕΙΩΣΗ</v>
      </c>
      <c r="I38" s="12" t="str">
        <f t="shared" si="2"/>
        <v>Λ.Γ.</v>
      </c>
      <c r="J38">
        <f t="shared" si="3"/>
        <v>800</v>
      </c>
      <c r="K38" t="str">
        <f t="shared" si="4"/>
        <v/>
      </c>
      <c r="L38" t="str">
        <f t="shared" si="5"/>
        <v/>
      </c>
    </row>
    <row r="39" spans="1:12" x14ac:dyDescent="0.25">
      <c r="A39" s="3"/>
      <c r="B39" s="1" t="s">
        <v>47</v>
      </c>
      <c r="C39" s="1" t="s">
        <v>10</v>
      </c>
      <c r="D39" s="1" t="s">
        <v>7</v>
      </c>
      <c r="E39" s="2">
        <v>1950</v>
      </c>
      <c r="F39" s="2">
        <v>5000</v>
      </c>
      <c r="G39" s="2">
        <f t="shared" si="0"/>
        <v>3050</v>
      </c>
      <c r="H39" t="str">
        <f t="shared" si="1"/>
        <v>ΑΥΞΗΣΗ</v>
      </c>
      <c r="I39" s="12" t="str">
        <f t="shared" si="2"/>
        <v>Λ.Ο.</v>
      </c>
      <c r="J39" t="str">
        <f t="shared" si="3"/>
        <v/>
      </c>
      <c r="K39" t="str">
        <f t="shared" si="4"/>
        <v/>
      </c>
      <c r="L39">
        <f t="shared" si="5"/>
        <v>5000</v>
      </c>
    </row>
    <row r="40" spans="1:12" x14ac:dyDescent="0.25">
      <c r="A40" s="3"/>
      <c r="B40" s="1" t="s">
        <v>48</v>
      </c>
      <c r="C40" s="1" t="s">
        <v>11</v>
      </c>
      <c r="D40" s="4" t="s">
        <v>4</v>
      </c>
      <c r="E40" s="2">
        <v>1500</v>
      </c>
      <c r="F40" s="2">
        <v>1000</v>
      </c>
      <c r="G40" s="2">
        <f t="shared" si="0"/>
        <v>-500</v>
      </c>
      <c r="H40" t="str">
        <f t="shared" si="1"/>
        <v>ΜΕΙΩΣΗ</v>
      </c>
      <c r="I40" s="12" t="str">
        <f t="shared" si="2"/>
        <v>Μ.Γ.</v>
      </c>
      <c r="J40">
        <f t="shared" si="3"/>
        <v>1000</v>
      </c>
      <c r="K40" t="str">
        <f t="shared" si="4"/>
        <v/>
      </c>
      <c r="L40" t="str">
        <f t="shared" si="5"/>
        <v/>
      </c>
    </row>
    <row r="41" spans="1:12" x14ac:dyDescent="0.25">
      <c r="A41" s="3"/>
      <c r="B41" s="1" t="s">
        <v>49</v>
      </c>
      <c r="C41" s="1" t="s">
        <v>83</v>
      </c>
      <c r="D41" s="1" t="s">
        <v>4</v>
      </c>
      <c r="E41" s="2">
        <v>300</v>
      </c>
      <c r="F41" s="2">
        <v>500</v>
      </c>
      <c r="G41" s="2">
        <f t="shared" si="0"/>
        <v>200</v>
      </c>
      <c r="H41" t="str">
        <f t="shared" si="1"/>
        <v>ΑΥΞΗΣΗ</v>
      </c>
      <c r="I41" s="12" t="str">
        <f t="shared" si="2"/>
        <v>Μ.Μ.</v>
      </c>
      <c r="J41">
        <f t="shared" si="3"/>
        <v>500</v>
      </c>
      <c r="K41" t="str">
        <f t="shared" si="4"/>
        <v/>
      </c>
      <c r="L41" t="str">
        <f t="shared" si="5"/>
        <v/>
      </c>
    </row>
    <row r="42" spans="1:12" x14ac:dyDescent="0.25">
      <c r="A42" s="3"/>
      <c r="B42" s="1" t="s">
        <v>50</v>
      </c>
      <c r="C42" s="1" t="s">
        <v>9</v>
      </c>
      <c r="D42" s="4" t="s">
        <v>4</v>
      </c>
      <c r="E42" s="2">
        <v>1000</v>
      </c>
      <c r="F42" s="2">
        <v>1000</v>
      </c>
      <c r="G42" s="2">
        <f t="shared" si="0"/>
        <v>0</v>
      </c>
      <c r="H42" t="str">
        <f t="shared" si="1"/>
        <v>ΙΔΙΑ</v>
      </c>
      <c r="I42" s="12" t="str">
        <f t="shared" si="2"/>
        <v>Μ.Β.</v>
      </c>
      <c r="J42">
        <f t="shared" si="3"/>
        <v>1000</v>
      </c>
      <c r="K42" t="str">
        <f t="shared" si="4"/>
        <v/>
      </c>
      <c r="L42" t="str">
        <f t="shared" si="5"/>
        <v/>
      </c>
    </row>
    <row r="43" spans="1:12" x14ac:dyDescent="0.25">
      <c r="A43" s="3"/>
      <c r="B43" s="1" t="s">
        <v>51</v>
      </c>
      <c r="C43" s="1" t="s">
        <v>5</v>
      </c>
      <c r="D43" s="4" t="s">
        <v>4</v>
      </c>
      <c r="E43" s="2">
        <v>350</v>
      </c>
      <c r="F43" s="2">
        <v>0</v>
      </c>
      <c r="G43" s="2">
        <f t="shared" si="0"/>
        <v>-350</v>
      </c>
      <c r="H43" t="str">
        <f t="shared" si="1"/>
        <v>ΜΕΙΩΣΗ</v>
      </c>
      <c r="I43" s="12" t="str">
        <f t="shared" si="2"/>
        <v>Μ.Σ.</v>
      </c>
      <c r="J43">
        <f t="shared" si="3"/>
        <v>0</v>
      </c>
      <c r="K43" t="str">
        <f t="shared" si="4"/>
        <v/>
      </c>
      <c r="L43" t="str">
        <f t="shared" si="5"/>
        <v/>
      </c>
    </row>
    <row r="44" spans="1:12" x14ac:dyDescent="0.25">
      <c r="A44" s="3"/>
      <c r="B44" s="1" t="s">
        <v>98</v>
      </c>
      <c r="C44" s="1" t="s">
        <v>8</v>
      </c>
      <c r="D44" s="4" t="s">
        <v>4</v>
      </c>
      <c r="E44" s="2">
        <v>2950</v>
      </c>
      <c r="F44" s="2">
        <v>1200</v>
      </c>
      <c r="G44" s="2">
        <f t="shared" si="0"/>
        <v>-1750</v>
      </c>
      <c r="H44" t="str">
        <f t="shared" si="1"/>
        <v>ΜΕΙΩΣΗ</v>
      </c>
      <c r="I44" s="12" t="str">
        <f t="shared" si="2"/>
        <v>Μ.Ε.</v>
      </c>
      <c r="J44">
        <f t="shared" si="3"/>
        <v>1200</v>
      </c>
      <c r="K44" t="str">
        <f t="shared" si="4"/>
        <v/>
      </c>
      <c r="L44" t="str">
        <f t="shared" si="5"/>
        <v/>
      </c>
    </row>
    <row r="45" spans="1:12" x14ac:dyDescent="0.25">
      <c r="A45" s="3"/>
      <c r="B45" s="1" t="s">
        <v>52</v>
      </c>
      <c r="C45" s="1" t="s">
        <v>8</v>
      </c>
      <c r="D45" s="1" t="s">
        <v>6</v>
      </c>
      <c r="E45" s="2">
        <v>0</v>
      </c>
      <c r="F45" s="2">
        <v>0</v>
      </c>
      <c r="G45" s="2">
        <f t="shared" si="0"/>
        <v>0</v>
      </c>
      <c r="H45" t="str">
        <f t="shared" si="1"/>
        <v>ΙΔΙΑ</v>
      </c>
      <c r="I45" s="12" t="str">
        <f t="shared" si="2"/>
        <v>Μ.Σ.</v>
      </c>
      <c r="J45" t="str">
        <f t="shared" si="3"/>
        <v/>
      </c>
      <c r="K45">
        <f t="shared" si="4"/>
        <v>0</v>
      </c>
      <c r="L45" t="str">
        <f t="shared" si="5"/>
        <v/>
      </c>
    </row>
    <row r="46" spans="1:12" x14ac:dyDescent="0.25">
      <c r="A46" s="3"/>
      <c r="B46" s="1" t="s">
        <v>53</v>
      </c>
      <c r="C46" s="1" t="s">
        <v>8</v>
      </c>
      <c r="D46" s="4" t="s">
        <v>4</v>
      </c>
      <c r="E46" s="2">
        <v>2950</v>
      </c>
      <c r="F46" s="2">
        <v>1999.9999999999998</v>
      </c>
      <c r="G46" s="2">
        <f t="shared" si="0"/>
        <v>-950.00000000000023</v>
      </c>
      <c r="H46" t="str">
        <f t="shared" si="1"/>
        <v>ΜΕΙΩΣΗ</v>
      </c>
      <c r="I46" s="12" t="str">
        <f t="shared" si="2"/>
        <v>Μ.Β.</v>
      </c>
      <c r="J46">
        <f t="shared" si="3"/>
        <v>1999.9999999999998</v>
      </c>
      <c r="K46" t="str">
        <f t="shared" si="4"/>
        <v/>
      </c>
      <c r="L46" t="str">
        <f t="shared" si="5"/>
        <v/>
      </c>
    </row>
    <row r="47" spans="1:12" x14ac:dyDescent="0.25">
      <c r="A47" s="3"/>
      <c r="B47" s="1" t="s">
        <v>54</v>
      </c>
      <c r="C47" s="1" t="s">
        <v>11</v>
      </c>
      <c r="D47" s="4" t="s">
        <v>4</v>
      </c>
      <c r="E47" s="2">
        <v>3500</v>
      </c>
      <c r="F47" s="2">
        <v>6000</v>
      </c>
      <c r="G47" s="2">
        <f t="shared" si="0"/>
        <v>2500</v>
      </c>
      <c r="H47" t="str">
        <f t="shared" si="1"/>
        <v>ΑΥΞΗΣΗ</v>
      </c>
      <c r="I47" s="12" t="str">
        <f t="shared" si="2"/>
        <v>Μ.Ε.</v>
      </c>
      <c r="J47">
        <f t="shared" si="3"/>
        <v>6000</v>
      </c>
      <c r="K47" t="str">
        <f t="shared" si="4"/>
        <v/>
      </c>
      <c r="L47" t="str">
        <f t="shared" si="5"/>
        <v/>
      </c>
    </row>
    <row r="48" spans="1:12" x14ac:dyDescent="0.25">
      <c r="A48" s="3"/>
      <c r="B48" s="1" t="s">
        <v>12</v>
      </c>
      <c r="C48" s="1" t="s">
        <v>83</v>
      </c>
      <c r="D48" s="4" t="s">
        <v>4</v>
      </c>
      <c r="E48" s="2">
        <v>300</v>
      </c>
      <c r="F48" s="2">
        <v>700</v>
      </c>
      <c r="G48" s="2">
        <f t="shared" si="0"/>
        <v>400</v>
      </c>
      <c r="H48" t="str">
        <f t="shared" si="1"/>
        <v>ΑΥΞΗΣΗ</v>
      </c>
      <c r="I48" s="12" t="str">
        <f t="shared" si="2"/>
        <v>Μ.Φ.</v>
      </c>
      <c r="J48">
        <f t="shared" si="3"/>
        <v>700</v>
      </c>
      <c r="K48" t="str">
        <f t="shared" si="4"/>
        <v/>
      </c>
      <c r="L48" t="str">
        <f t="shared" si="5"/>
        <v/>
      </c>
    </row>
    <row r="49" spans="1:12" x14ac:dyDescent="0.25">
      <c r="A49" s="3"/>
      <c r="B49" s="1" t="s">
        <v>99</v>
      </c>
      <c r="C49" s="1" t="s">
        <v>11</v>
      </c>
      <c r="D49" s="1" t="s">
        <v>7</v>
      </c>
      <c r="E49" s="2">
        <v>1400</v>
      </c>
      <c r="F49" s="2">
        <v>0</v>
      </c>
      <c r="G49" s="2">
        <f t="shared" si="0"/>
        <v>-1400</v>
      </c>
      <c r="H49" t="str">
        <f t="shared" si="1"/>
        <v>ΜΕΙΩΣΗ</v>
      </c>
      <c r="I49" s="12" t="str">
        <f t="shared" si="2"/>
        <v>Μ.Γ.</v>
      </c>
      <c r="J49" t="str">
        <f t="shared" si="3"/>
        <v/>
      </c>
      <c r="K49" t="str">
        <f t="shared" si="4"/>
        <v/>
      </c>
      <c r="L49">
        <f t="shared" si="5"/>
        <v>0</v>
      </c>
    </row>
    <row r="50" spans="1:12" x14ac:dyDescent="0.25">
      <c r="A50" s="3"/>
      <c r="B50" s="1" t="s">
        <v>55</v>
      </c>
      <c r="C50" s="1" t="s">
        <v>11</v>
      </c>
      <c r="D50" s="4" t="s">
        <v>4</v>
      </c>
      <c r="E50" s="2">
        <v>1250</v>
      </c>
      <c r="F50" s="2">
        <v>1000</v>
      </c>
      <c r="G50" s="2">
        <f t="shared" si="0"/>
        <v>-250</v>
      </c>
      <c r="H50" t="str">
        <f t="shared" si="1"/>
        <v>ΜΕΙΩΣΗ</v>
      </c>
      <c r="I50" s="12" t="str">
        <f t="shared" si="2"/>
        <v>Ο.Γ.</v>
      </c>
      <c r="J50">
        <f t="shared" si="3"/>
        <v>1000</v>
      </c>
      <c r="K50" t="str">
        <f t="shared" si="4"/>
        <v/>
      </c>
      <c r="L50" t="str">
        <f t="shared" si="5"/>
        <v/>
      </c>
    </row>
    <row r="51" spans="1:12" x14ac:dyDescent="0.25">
      <c r="A51" s="3"/>
      <c r="B51" s="1" t="s">
        <v>56</v>
      </c>
      <c r="C51" s="1" t="s">
        <v>5</v>
      </c>
      <c r="D51" s="1" t="s">
        <v>6</v>
      </c>
      <c r="E51" s="2">
        <v>1300</v>
      </c>
      <c r="F51" s="2">
        <v>2000</v>
      </c>
      <c r="G51" s="2">
        <f t="shared" si="0"/>
        <v>700</v>
      </c>
      <c r="H51" t="str">
        <f t="shared" si="1"/>
        <v>ΑΥΞΗΣΗ</v>
      </c>
      <c r="I51" s="12" t="str">
        <f t="shared" si="2"/>
        <v>Π.Ν.</v>
      </c>
      <c r="J51" t="str">
        <f t="shared" si="3"/>
        <v/>
      </c>
      <c r="K51">
        <f t="shared" si="4"/>
        <v>2000</v>
      </c>
      <c r="L51" t="str">
        <f t="shared" si="5"/>
        <v/>
      </c>
    </row>
    <row r="52" spans="1:12" x14ac:dyDescent="0.25">
      <c r="A52" s="3"/>
      <c r="B52" s="1" t="s">
        <v>57</v>
      </c>
      <c r="C52" s="1" t="s">
        <v>11</v>
      </c>
      <c r="D52" s="4" t="s">
        <v>4</v>
      </c>
      <c r="E52" s="2">
        <v>0</v>
      </c>
      <c r="F52" s="2">
        <v>0</v>
      </c>
      <c r="G52" s="2">
        <f t="shared" si="0"/>
        <v>0</v>
      </c>
      <c r="H52" t="str">
        <f t="shared" si="1"/>
        <v>ΙΔΙΑ</v>
      </c>
      <c r="I52" s="12" t="str">
        <f t="shared" si="2"/>
        <v>Π.Φ.</v>
      </c>
      <c r="J52">
        <f t="shared" si="3"/>
        <v>0</v>
      </c>
      <c r="K52" t="str">
        <f t="shared" si="4"/>
        <v/>
      </c>
      <c r="L52" t="str">
        <f t="shared" si="5"/>
        <v/>
      </c>
    </row>
    <row r="53" spans="1:12" x14ac:dyDescent="0.25">
      <c r="A53" s="3"/>
      <c r="B53" s="1" t="s">
        <v>58</v>
      </c>
      <c r="C53" s="1" t="s">
        <v>8</v>
      </c>
      <c r="D53" s="4" t="s">
        <v>4</v>
      </c>
      <c r="E53" s="2">
        <v>2950</v>
      </c>
      <c r="F53" s="2">
        <v>2599.9999999999995</v>
      </c>
      <c r="G53" s="2">
        <f t="shared" si="0"/>
        <v>-350.00000000000045</v>
      </c>
      <c r="H53" t="str">
        <f t="shared" si="1"/>
        <v>ΜΕΙΩΣΗ</v>
      </c>
      <c r="I53" s="12" t="str">
        <f t="shared" si="2"/>
        <v>Π.Μ.</v>
      </c>
      <c r="J53">
        <f t="shared" si="3"/>
        <v>2599.9999999999995</v>
      </c>
      <c r="K53" t="str">
        <f t="shared" si="4"/>
        <v/>
      </c>
      <c r="L53" t="str">
        <f t="shared" si="5"/>
        <v/>
      </c>
    </row>
    <row r="54" spans="1:12" x14ac:dyDescent="0.25">
      <c r="A54" s="3"/>
      <c r="B54" s="1" t="s">
        <v>59</v>
      </c>
      <c r="C54" s="1" t="s">
        <v>9</v>
      </c>
      <c r="D54" s="1" t="s">
        <v>7</v>
      </c>
      <c r="E54" s="2">
        <v>1900</v>
      </c>
      <c r="F54" s="2">
        <v>1550</v>
      </c>
      <c r="G54" s="2">
        <f t="shared" si="0"/>
        <v>-350</v>
      </c>
      <c r="H54" t="str">
        <f t="shared" si="1"/>
        <v>ΜΕΙΩΣΗ</v>
      </c>
      <c r="I54" s="12" t="str">
        <f t="shared" si="2"/>
        <v>Π.Φ.</v>
      </c>
      <c r="J54" t="str">
        <f t="shared" si="3"/>
        <v/>
      </c>
      <c r="K54" t="str">
        <f t="shared" si="4"/>
        <v/>
      </c>
      <c r="L54">
        <f t="shared" si="5"/>
        <v>1550</v>
      </c>
    </row>
    <row r="55" spans="1:12" x14ac:dyDescent="0.25">
      <c r="A55" s="3"/>
      <c r="B55" s="1" t="s">
        <v>60</v>
      </c>
      <c r="C55" s="1" t="s">
        <v>83</v>
      </c>
      <c r="D55" s="1" t="s">
        <v>6</v>
      </c>
      <c r="E55" s="2">
        <v>300</v>
      </c>
      <c r="F55" s="2">
        <v>1000</v>
      </c>
      <c r="G55" s="2">
        <f t="shared" si="0"/>
        <v>700</v>
      </c>
      <c r="H55" t="str">
        <f t="shared" si="1"/>
        <v>ΑΥΞΗΣΗ</v>
      </c>
      <c r="I55" s="12" t="str">
        <f t="shared" si="2"/>
        <v>Π.Ε.</v>
      </c>
      <c r="J55" t="str">
        <f t="shared" si="3"/>
        <v/>
      </c>
      <c r="K55">
        <f t="shared" si="4"/>
        <v>1000</v>
      </c>
      <c r="L55" t="str">
        <f t="shared" si="5"/>
        <v/>
      </c>
    </row>
    <row r="56" spans="1:12" x14ac:dyDescent="0.25">
      <c r="A56" s="3"/>
      <c r="B56" s="1" t="s">
        <v>61</v>
      </c>
      <c r="C56" s="1" t="s">
        <v>10</v>
      </c>
      <c r="D56" s="1" t="s">
        <v>6</v>
      </c>
      <c r="E56" s="2">
        <v>0</v>
      </c>
      <c r="F56" s="2">
        <v>0</v>
      </c>
      <c r="G56" s="2">
        <f t="shared" si="0"/>
        <v>0</v>
      </c>
      <c r="H56" t="str">
        <f t="shared" si="1"/>
        <v>ΙΔΙΑ</v>
      </c>
      <c r="I56" s="12" t="str">
        <f t="shared" si="2"/>
        <v>Π.Ε.</v>
      </c>
      <c r="J56" t="str">
        <f t="shared" si="3"/>
        <v/>
      </c>
      <c r="K56">
        <f t="shared" si="4"/>
        <v>0</v>
      </c>
      <c r="L56" t="str">
        <f t="shared" si="5"/>
        <v/>
      </c>
    </row>
    <row r="57" spans="1:12" x14ac:dyDescent="0.25">
      <c r="A57" s="3"/>
      <c r="B57" s="1" t="s">
        <v>62</v>
      </c>
      <c r="C57" s="1" t="s">
        <v>8</v>
      </c>
      <c r="D57" s="4" t="s">
        <v>4</v>
      </c>
      <c r="E57" s="2">
        <v>2950</v>
      </c>
      <c r="F57" s="2">
        <v>700</v>
      </c>
      <c r="G57" s="2">
        <f t="shared" si="0"/>
        <v>-2250</v>
      </c>
      <c r="H57" t="str">
        <f t="shared" si="1"/>
        <v>ΜΕΙΩΣΗ</v>
      </c>
      <c r="I57" s="12" t="str">
        <f t="shared" si="2"/>
        <v>Π.Ε.</v>
      </c>
      <c r="J57">
        <f t="shared" si="3"/>
        <v>700</v>
      </c>
      <c r="K57" t="str">
        <f t="shared" si="4"/>
        <v/>
      </c>
      <c r="L57" t="str">
        <f t="shared" si="5"/>
        <v/>
      </c>
    </row>
    <row r="58" spans="1:12" x14ac:dyDescent="0.25">
      <c r="A58" s="3"/>
      <c r="B58" s="1" t="s">
        <v>63</v>
      </c>
      <c r="C58" s="1" t="s">
        <v>11</v>
      </c>
      <c r="D58" s="4" t="s">
        <v>4</v>
      </c>
      <c r="E58" s="2">
        <v>800</v>
      </c>
      <c r="F58" s="2">
        <v>1000</v>
      </c>
      <c r="G58" s="2">
        <f t="shared" si="0"/>
        <v>200</v>
      </c>
      <c r="H58" t="str">
        <f t="shared" si="1"/>
        <v>ΑΥΞΗΣΗ</v>
      </c>
      <c r="I58" s="12" t="str">
        <f t="shared" si="2"/>
        <v>Π.Β.</v>
      </c>
      <c r="J58">
        <f t="shared" si="3"/>
        <v>1000</v>
      </c>
      <c r="K58" t="str">
        <f t="shared" si="4"/>
        <v/>
      </c>
      <c r="L58" t="str">
        <f t="shared" si="5"/>
        <v/>
      </c>
    </row>
    <row r="59" spans="1:12" x14ac:dyDescent="0.25">
      <c r="A59" s="3"/>
      <c r="B59" s="1" t="s">
        <v>64</v>
      </c>
      <c r="C59" s="1" t="s">
        <v>5</v>
      </c>
      <c r="D59" s="1" t="s">
        <v>4</v>
      </c>
      <c r="E59" s="2">
        <v>2600</v>
      </c>
      <c r="F59" s="2">
        <v>1200</v>
      </c>
      <c r="G59" s="2">
        <f t="shared" si="0"/>
        <v>-1400</v>
      </c>
      <c r="H59" t="str">
        <f t="shared" si="1"/>
        <v>ΜΕΙΩΣΗ</v>
      </c>
      <c r="I59" s="12" t="str">
        <f t="shared" si="2"/>
        <v>Π.Β.</v>
      </c>
      <c r="J59">
        <f t="shared" si="3"/>
        <v>1200</v>
      </c>
      <c r="K59" t="str">
        <f t="shared" si="4"/>
        <v/>
      </c>
      <c r="L59" t="str">
        <f t="shared" si="5"/>
        <v/>
      </c>
    </row>
    <row r="60" spans="1:12" x14ac:dyDescent="0.25">
      <c r="A60" s="3"/>
      <c r="B60" s="1" t="s">
        <v>79</v>
      </c>
      <c r="C60" s="1" t="s">
        <v>83</v>
      </c>
      <c r="D60" s="1" t="s">
        <v>6</v>
      </c>
      <c r="E60" s="2">
        <v>500</v>
      </c>
      <c r="F60" s="2">
        <v>1000</v>
      </c>
      <c r="G60" s="2">
        <f t="shared" si="0"/>
        <v>500</v>
      </c>
      <c r="H60" t="str">
        <f t="shared" si="1"/>
        <v>ΑΥΞΗΣΗ</v>
      </c>
      <c r="I60" s="12" t="str">
        <f t="shared" si="2"/>
        <v>Σ.Χ.</v>
      </c>
      <c r="J60" t="str">
        <f t="shared" si="3"/>
        <v/>
      </c>
      <c r="K60">
        <f t="shared" si="4"/>
        <v>1000</v>
      </c>
      <c r="L60" t="str">
        <f t="shared" si="5"/>
        <v/>
      </c>
    </row>
    <row r="61" spans="1:12" x14ac:dyDescent="0.25">
      <c r="A61" s="3"/>
      <c r="B61" s="1" t="s">
        <v>65</v>
      </c>
      <c r="C61" s="1" t="s">
        <v>83</v>
      </c>
      <c r="D61" s="4" t="s">
        <v>4</v>
      </c>
      <c r="E61" s="2">
        <v>1000</v>
      </c>
      <c r="F61" s="2">
        <v>1500</v>
      </c>
      <c r="G61" s="2">
        <f t="shared" si="0"/>
        <v>500</v>
      </c>
      <c r="H61" t="str">
        <f t="shared" si="1"/>
        <v>ΑΥΞΗΣΗ</v>
      </c>
      <c r="I61" s="12" t="str">
        <f t="shared" si="2"/>
        <v>Σ.Φ.</v>
      </c>
      <c r="J61">
        <f t="shared" si="3"/>
        <v>1500</v>
      </c>
      <c r="K61" t="str">
        <f t="shared" si="4"/>
        <v/>
      </c>
      <c r="L61" t="str">
        <f t="shared" si="5"/>
        <v/>
      </c>
    </row>
    <row r="62" spans="1:12" x14ac:dyDescent="0.25">
      <c r="A62" s="3"/>
      <c r="B62" s="1" t="s">
        <v>66</v>
      </c>
      <c r="C62" s="1" t="s">
        <v>9</v>
      </c>
      <c r="D62" s="4" t="s">
        <v>4</v>
      </c>
      <c r="E62" s="2">
        <v>2000</v>
      </c>
      <c r="F62" s="2">
        <v>3000</v>
      </c>
      <c r="G62" s="2">
        <f t="shared" si="0"/>
        <v>1000</v>
      </c>
      <c r="H62" t="str">
        <f t="shared" si="1"/>
        <v>ΑΥΞΗΣΗ</v>
      </c>
      <c r="I62" s="12" t="str">
        <f t="shared" si="2"/>
        <v>Σ.Ε.</v>
      </c>
      <c r="J62">
        <f t="shared" si="3"/>
        <v>3000</v>
      </c>
      <c r="K62" t="str">
        <f t="shared" si="4"/>
        <v/>
      </c>
      <c r="L62" t="str">
        <f t="shared" si="5"/>
        <v/>
      </c>
    </row>
    <row r="63" spans="1:12" x14ac:dyDescent="0.25">
      <c r="A63" s="3"/>
      <c r="B63" s="1" t="s">
        <v>67</v>
      </c>
      <c r="C63" s="1" t="s">
        <v>5</v>
      </c>
      <c r="D63" s="4" t="s">
        <v>4</v>
      </c>
      <c r="E63" s="2">
        <v>2000</v>
      </c>
      <c r="F63" s="2">
        <v>1500</v>
      </c>
      <c r="G63" s="2">
        <f t="shared" si="0"/>
        <v>-500</v>
      </c>
      <c r="H63" t="str">
        <f t="shared" si="1"/>
        <v>ΜΕΙΩΣΗ</v>
      </c>
      <c r="I63" s="12" t="str">
        <f t="shared" si="2"/>
        <v>Σ.Α.</v>
      </c>
      <c r="J63">
        <f t="shared" si="3"/>
        <v>1500</v>
      </c>
      <c r="K63" t="str">
        <f t="shared" si="4"/>
        <v/>
      </c>
      <c r="L63" t="str">
        <f t="shared" si="5"/>
        <v/>
      </c>
    </row>
    <row r="64" spans="1:12" x14ac:dyDescent="0.25">
      <c r="A64" s="3"/>
      <c r="B64" s="1" t="s">
        <v>68</v>
      </c>
      <c r="C64" s="1" t="s">
        <v>10</v>
      </c>
      <c r="D64" s="1" t="s">
        <v>7</v>
      </c>
      <c r="E64" s="2">
        <v>1050</v>
      </c>
      <c r="F64" s="2">
        <v>1700.0000000000002</v>
      </c>
      <c r="G64" s="2">
        <f t="shared" si="0"/>
        <v>650.00000000000023</v>
      </c>
      <c r="H64" t="str">
        <f t="shared" si="1"/>
        <v>ΑΥΞΗΣΗ</v>
      </c>
      <c r="I64" s="12" t="str">
        <f t="shared" si="2"/>
        <v>Σ.Ά.</v>
      </c>
      <c r="J64" t="str">
        <f t="shared" si="3"/>
        <v/>
      </c>
      <c r="K64" t="str">
        <f t="shared" si="4"/>
        <v/>
      </c>
      <c r="L64">
        <f t="shared" si="5"/>
        <v>1700.0000000000002</v>
      </c>
    </row>
    <row r="65" spans="1:12" x14ac:dyDescent="0.25">
      <c r="A65" s="3"/>
      <c r="B65" s="1" t="s">
        <v>69</v>
      </c>
      <c r="C65" s="1" t="s">
        <v>11</v>
      </c>
      <c r="D65" s="1" t="s">
        <v>7</v>
      </c>
      <c r="E65" s="2">
        <v>1700</v>
      </c>
      <c r="F65" s="2">
        <v>2200</v>
      </c>
      <c r="G65" s="2">
        <f t="shared" si="0"/>
        <v>500</v>
      </c>
      <c r="H65" t="str">
        <f t="shared" si="1"/>
        <v>ΑΥΞΗΣΗ</v>
      </c>
      <c r="I65" s="12" t="str">
        <f t="shared" si="2"/>
        <v>Σ.Χ.</v>
      </c>
      <c r="J65" t="str">
        <f t="shared" si="3"/>
        <v/>
      </c>
      <c r="K65" t="str">
        <f t="shared" si="4"/>
        <v/>
      </c>
      <c r="L65">
        <f t="shared" si="5"/>
        <v>2200</v>
      </c>
    </row>
    <row r="66" spans="1:12" x14ac:dyDescent="0.25">
      <c r="A66" s="3"/>
      <c r="B66" s="1" t="s">
        <v>70</v>
      </c>
      <c r="C66" s="1" t="s">
        <v>8</v>
      </c>
      <c r="D66" s="4" t="s">
        <v>4</v>
      </c>
      <c r="E66" s="2">
        <v>2950</v>
      </c>
      <c r="F66" s="2">
        <v>5000</v>
      </c>
      <c r="G66" s="2">
        <f t="shared" si="0"/>
        <v>2050</v>
      </c>
      <c r="H66" t="str">
        <f t="shared" si="1"/>
        <v>ΑΥΞΗΣΗ</v>
      </c>
      <c r="I66" s="12" t="str">
        <f t="shared" si="2"/>
        <v>Τ.Μ.</v>
      </c>
      <c r="J66">
        <f t="shared" si="3"/>
        <v>5000</v>
      </c>
      <c r="K66" t="str">
        <f t="shared" si="4"/>
        <v/>
      </c>
      <c r="L66" t="str">
        <f t="shared" si="5"/>
        <v/>
      </c>
    </row>
    <row r="67" spans="1:12" x14ac:dyDescent="0.25">
      <c r="A67" s="3"/>
      <c r="B67" s="1" t="s">
        <v>71</v>
      </c>
      <c r="C67" s="1" t="s">
        <v>11</v>
      </c>
      <c r="D67" s="1" t="s">
        <v>6</v>
      </c>
      <c r="E67" s="2">
        <v>1000</v>
      </c>
      <c r="F67" s="2">
        <v>0</v>
      </c>
      <c r="G67" s="2">
        <f t="shared" ref="G67:G74" si="6">F67-E67</f>
        <v>-1000</v>
      </c>
      <c r="H67" t="str">
        <f t="shared" ref="H67:H74" si="7">IF(E67&gt;F67,"ΜΕΙΩΣΗ",IF(E67=F67,"ΙΔΙΑ","ΑΥΞΗΣΗ"))</f>
        <v>ΜΕΙΩΣΗ</v>
      </c>
      <c r="I67" s="12" t="str">
        <f t="shared" ref="I67:I74" si="8">LEFT(B67,1)&amp;"."&amp;MID(B67,FIND(" ",B67)+1,1)&amp;"."</f>
        <v>Τ.Π.</v>
      </c>
      <c r="J67" t="str">
        <f t="shared" ref="J67:J74" si="9">IF(D67="Υπάλληλος ΙΔΑΧ",F67,"")</f>
        <v/>
      </c>
      <c r="K67">
        <f t="shared" ref="K67:K74" si="10">IF(D67="Μόνιμο Προσωπικό",F67,"")</f>
        <v>0</v>
      </c>
      <c r="L67" t="str">
        <f t="shared" ref="L67:L74" si="11">IF(D67="ΕΕΔΙΠ",F67,"")</f>
        <v/>
      </c>
    </row>
    <row r="68" spans="1:12" x14ac:dyDescent="0.25">
      <c r="A68" s="3"/>
      <c r="B68" s="1" t="s">
        <v>72</v>
      </c>
      <c r="C68" s="1" t="s">
        <v>5</v>
      </c>
      <c r="D68" s="4" t="s">
        <v>4</v>
      </c>
      <c r="E68" s="2">
        <v>2600</v>
      </c>
      <c r="F68" s="2">
        <v>2200</v>
      </c>
      <c r="G68" s="2">
        <f t="shared" si="6"/>
        <v>-400</v>
      </c>
      <c r="H68" t="str">
        <f t="shared" si="7"/>
        <v>ΜΕΙΩΣΗ</v>
      </c>
      <c r="I68" s="12" t="str">
        <f t="shared" si="8"/>
        <v>Τ.Ε.</v>
      </c>
      <c r="J68">
        <f t="shared" si="9"/>
        <v>2200</v>
      </c>
      <c r="K68" t="str">
        <f t="shared" si="10"/>
        <v/>
      </c>
      <c r="L68" t="str">
        <f t="shared" si="11"/>
        <v/>
      </c>
    </row>
    <row r="69" spans="1:12" x14ac:dyDescent="0.25">
      <c r="A69" s="3"/>
      <c r="B69" s="1" t="s">
        <v>73</v>
      </c>
      <c r="C69" s="1" t="s">
        <v>5</v>
      </c>
      <c r="D69" s="4" t="s">
        <v>4</v>
      </c>
      <c r="E69" s="2">
        <v>1600</v>
      </c>
      <c r="F69" s="2">
        <v>2200</v>
      </c>
      <c r="G69" s="2">
        <f t="shared" si="6"/>
        <v>600</v>
      </c>
      <c r="H69" t="str">
        <f t="shared" si="7"/>
        <v>ΑΥΞΗΣΗ</v>
      </c>
      <c r="I69" s="12" t="str">
        <f t="shared" si="8"/>
        <v>Υ.Α.</v>
      </c>
      <c r="J69">
        <f t="shared" si="9"/>
        <v>2200</v>
      </c>
      <c r="K69" t="str">
        <f t="shared" si="10"/>
        <v/>
      </c>
      <c r="L69" t="str">
        <f t="shared" si="11"/>
        <v/>
      </c>
    </row>
    <row r="70" spans="1:12" x14ac:dyDescent="0.25">
      <c r="A70" s="3"/>
      <c r="B70" s="1" t="s">
        <v>74</v>
      </c>
      <c r="C70" s="1" t="s">
        <v>11</v>
      </c>
      <c r="D70" s="4" t="s">
        <v>4</v>
      </c>
      <c r="E70" s="2">
        <v>7500</v>
      </c>
      <c r="F70" s="2">
        <v>8500</v>
      </c>
      <c r="G70" s="2">
        <f t="shared" si="6"/>
        <v>1000</v>
      </c>
      <c r="H70" t="str">
        <f t="shared" si="7"/>
        <v>ΑΥΞΗΣΗ</v>
      </c>
      <c r="I70" s="12" t="str">
        <f t="shared" si="8"/>
        <v>Φ.Χ.</v>
      </c>
      <c r="J70">
        <f t="shared" si="9"/>
        <v>8500</v>
      </c>
      <c r="K70" t="str">
        <f t="shared" si="10"/>
        <v/>
      </c>
      <c r="L70" t="str">
        <f t="shared" si="11"/>
        <v/>
      </c>
    </row>
    <row r="71" spans="1:12" x14ac:dyDescent="0.25">
      <c r="A71" s="3"/>
      <c r="B71" s="1" t="s">
        <v>75</v>
      </c>
      <c r="C71" s="1" t="s">
        <v>8</v>
      </c>
      <c r="D71" s="1" t="s">
        <v>7</v>
      </c>
      <c r="E71" s="2">
        <v>2950</v>
      </c>
      <c r="F71" s="2">
        <v>1000</v>
      </c>
      <c r="G71" s="2">
        <f t="shared" si="6"/>
        <v>-1950</v>
      </c>
      <c r="H71" t="str">
        <f t="shared" si="7"/>
        <v>ΜΕΙΩΣΗ</v>
      </c>
      <c r="I71" s="12" t="str">
        <f t="shared" si="8"/>
        <v>Φ.Δ.</v>
      </c>
      <c r="J71" t="str">
        <f t="shared" si="9"/>
        <v/>
      </c>
      <c r="K71" t="str">
        <f t="shared" si="10"/>
        <v/>
      </c>
      <c r="L71">
        <f t="shared" si="11"/>
        <v>1000</v>
      </c>
    </row>
    <row r="72" spans="1:12" x14ac:dyDescent="0.25">
      <c r="A72" s="3"/>
      <c r="B72" s="1" t="s">
        <v>76</v>
      </c>
      <c r="C72" s="1" t="s">
        <v>8</v>
      </c>
      <c r="D72" s="4" t="s">
        <v>4</v>
      </c>
      <c r="E72" s="2">
        <v>1200</v>
      </c>
      <c r="F72" s="2">
        <v>0</v>
      </c>
      <c r="G72" s="2">
        <f t="shared" si="6"/>
        <v>-1200</v>
      </c>
      <c r="H72" t="str">
        <f t="shared" si="7"/>
        <v>ΜΕΙΩΣΗ</v>
      </c>
      <c r="I72" s="12" t="str">
        <f t="shared" si="8"/>
        <v>Φ.Χ.</v>
      </c>
      <c r="J72">
        <f t="shared" si="9"/>
        <v>0</v>
      </c>
      <c r="K72" t="str">
        <f t="shared" si="10"/>
        <v/>
      </c>
      <c r="L72" t="str">
        <f t="shared" si="11"/>
        <v/>
      </c>
    </row>
    <row r="73" spans="1:12" x14ac:dyDescent="0.25">
      <c r="A73" s="3"/>
      <c r="B73" s="1" t="s">
        <v>77</v>
      </c>
      <c r="C73" s="1" t="s">
        <v>5</v>
      </c>
      <c r="D73" s="1" t="s">
        <v>6</v>
      </c>
      <c r="E73" s="2">
        <v>3050</v>
      </c>
      <c r="F73" s="2">
        <v>2500</v>
      </c>
      <c r="G73" s="2">
        <f t="shared" si="6"/>
        <v>-550</v>
      </c>
      <c r="H73" t="str">
        <f t="shared" si="7"/>
        <v>ΜΕΙΩΣΗ</v>
      </c>
      <c r="I73" s="12" t="str">
        <f t="shared" si="8"/>
        <v>Φ.Μ.</v>
      </c>
      <c r="J73" t="str">
        <f t="shared" si="9"/>
        <v/>
      </c>
      <c r="K73">
        <f t="shared" si="10"/>
        <v>2500</v>
      </c>
      <c r="L73" t="str">
        <f t="shared" si="11"/>
        <v/>
      </c>
    </row>
    <row r="74" spans="1:12" x14ac:dyDescent="0.25">
      <c r="A74" s="3"/>
      <c r="B74" s="1" t="s">
        <v>78</v>
      </c>
      <c r="C74" s="1" t="s">
        <v>11</v>
      </c>
      <c r="D74" s="4" t="s">
        <v>4</v>
      </c>
      <c r="E74" s="2">
        <v>1750</v>
      </c>
      <c r="F74" s="2">
        <v>2200</v>
      </c>
      <c r="G74" s="2">
        <f t="shared" si="6"/>
        <v>450</v>
      </c>
      <c r="H74" t="str">
        <f t="shared" si="7"/>
        <v>ΑΥΞΗΣΗ</v>
      </c>
      <c r="I74" s="12" t="str">
        <f t="shared" si="8"/>
        <v>Χ.Α.</v>
      </c>
      <c r="J74">
        <f t="shared" si="9"/>
        <v>2200</v>
      </c>
      <c r="K74" t="str">
        <f t="shared" si="10"/>
        <v/>
      </c>
      <c r="L74" t="str">
        <f t="shared" si="11"/>
        <v/>
      </c>
    </row>
    <row r="75" spans="1:12" x14ac:dyDescent="0.25">
      <c r="E75" s="12"/>
      <c r="G75" s="12"/>
      <c r="I75" s="12"/>
      <c r="J75">
        <f>MAX(J2:J74)</f>
        <v>8500</v>
      </c>
      <c r="K75">
        <f>MAX(K2:K74)</f>
        <v>3500</v>
      </c>
      <c r="L75">
        <f t="shared" ref="L75" si="12">MAX(L2:L74)</f>
        <v>5000</v>
      </c>
    </row>
    <row r="76" spans="1:12" x14ac:dyDescent="0.25">
      <c r="A76" s="15">
        <v>1</v>
      </c>
      <c r="B76" s="16" t="s">
        <v>85</v>
      </c>
      <c r="C76" s="13">
        <f>COUNTA(B2:B74)</f>
        <v>73</v>
      </c>
      <c r="D76" s="15"/>
      <c r="E76" s="15"/>
      <c r="I76" s="12"/>
    </row>
    <row r="77" spans="1:12" x14ac:dyDescent="0.25">
      <c r="A77" s="17">
        <v>2</v>
      </c>
      <c r="B77" s="18" t="s">
        <v>89</v>
      </c>
      <c r="C77" s="19"/>
      <c r="D77" s="17"/>
      <c r="E77" s="26"/>
      <c r="I77" s="12"/>
    </row>
    <row r="78" spans="1:12" x14ac:dyDescent="0.25">
      <c r="A78" s="20"/>
      <c r="B78" s="11" t="s">
        <v>4</v>
      </c>
      <c r="C78" s="14">
        <f>COUNTIF($D$2:$D$74,B78)</f>
        <v>46</v>
      </c>
      <c r="D78" s="10" t="s">
        <v>86</v>
      </c>
      <c r="E78" s="29">
        <f>C78/$C$76</f>
        <v>0.63013698630136983</v>
      </c>
      <c r="I78" s="12"/>
    </row>
    <row r="79" spans="1:12" x14ac:dyDescent="0.25">
      <c r="A79" s="20"/>
      <c r="B79" s="10" t="s">
        <v>6</v>
      </c>
      <c r="C79" s="14">
        <f t="shared" ref="C79" si="13">COUNTIF($D$2:$D$74,B79)</f>
        <v>19</v>
      </c>
      <c r="D79" s="10" t="s">
        <v>87</v>
      </c>
      <c r="E79" s="29">
        <f t="shared" ref="E79" si="14">C79/$C$76</f>
        <v>0.26027397260273971</v>
      </c>
      <c r="I79" s="12"/>
    </row>
    <row r="80" spans="1:12" x14ac:dyDescent="0.25">
      <c r="A80" s="21"/>
      <c r="B80" s="22" t="s">
        <v>7</v>
      </c>
      <c r="C80" s="14">
        <f>COUNTIF($D$2:$D$74,B80)</f>
        <v>8</v>
      </c>
      <c r="D80" s="22" t="s">
        <v>88</v>
      </c>
      <c r="E80" s="29">
        <f>C80/$C$76</f>
        <v>0.1095890410958904</v>
      </c>
      <c r="I80" s="12"/>
    </row>
    <row r="81" spans="1:9" x14ac:dyDescent="0.25">
      <c r="A81" s="23">
        <v>3</v>
      </c>
      <c r="B81" s="18" t="s">
        <v>91</v>
      </c>
      <c r="C81" s="17"/>
      <c r="D81" s="18" t="s">
        <v>92</v>
      </c>
      <c r="E81" s="17"/>
      <c r="I81" s="12"/>
    </row>
    <row r="82" spans="1:9" x14ac:dyDescent="0.25">
      <c r="A82" s="24"/>
      <c r="B82" s="10" t="s">
        <v>10</v>
      </c>
      <c r="C82" s="14">
        <f t="shared" ref="C82:C87" si="15">COUNTIF(C2:C74,B82)</f>
        <v>8</v>
      </c>
      <c r="D82" s="29">
        <f>C82/$C$76</f>
        <v>0.1095890410958904</v>
      </c>
      <c r="E82" s="30">
        <f>SUM(D82:D87)</f>
        <v>1</v>
      </c>
      <c r="I82" s="12"/>
    </row>
    <row r="83" spans="1:9" x14ac:dyDescent="0.25">
      <c r="A83" s="24"/>
      <c r="B83" s="10" t="s">
        <v>5</v>
      </c>
      <c r="C83" s="14">
        <f t="shared" si="15"/>
        <v>15</v>
      </c>
      <c r="D83" s="29">
        <f t="shared" ref="D83:D87" si="16">C83/$C$76</f>
        <v>0.20547945205479451</v>
      </c>
      <c r="E83" s="20"/>
      <c r="I83" s="12"/>
    </row>
    <row r="84" spans="1:9" x14ac:dyDescent="0.25">
      <c r="A84" s="24"/>
      <c r="B84" s="10" t="s">
        <v>9</v>
      </c>
      <c r="C84" s="14">
        <f t="shared" si="15"/>
        <v>11</v>
      </c>
      <c r="D84" s="29">
        <f t="shared" si="16"/>
        <v>0.15068493150684931</v>
      </c>
      <c r="E84" s="20"/>
      <c r="I84" s="12"/>
    </row>
    <row r="85" spans="1:9" x14ac:dyDescent="0.25">
      <c r="A85" s="24"/>
      <c r="B85" s="10" t="s">
        <v>8</v>
      </c>
      <c r="C85" s="14">
        <f t="shared" si="15"/>
        <v>15</v>
      </c>
      <c r="D85" s="29">
        <f t="shared" si="16"/>
        <v>0.20547945205479451</v>
      </c>
      <c r="E85" s="20"/>
      <c r="I85" s="12"/>
    </row>
    <row r="86" spans="1:9" x14ac:dyDescent="0.25">
      <c r="A86" s="24"/>
      <c r="B86" s="10" t="s">
        <v>11</v>
      </c>
      <c r="C86" s="14">
        <f t="shared" si="15"/>
        <v>15</v>
      </c>
      <c r="D86" s="29">
        <f t="shared" si="16"/>
        <v>0.20547945205479451</v>
      </c>
      <c r="E86" s="20"/>
      <c r="I86" s="12"/>
    </row>
    <row r="87" spans="1:9" x14ac:dyDescent="0.25">
      <c r="A87" s="24"/>
      <c r="B87" s="10" t="s">
        <v>83</v>
      </c>
      <c r="C87" s="14">
        <f t="shared" si="15"/>
        <v>9</v>
      </c>
      <c r="D87" s="29">
        <f t="shared" si="16"/>
        <v>0.12328767123287671</v>
      </c>
      <c r="E87" s="20"/>
      <c r="I87" s="12"/>
    </row>
    <row r="88" spans="1:9" x14ac:dyDescent="0.25">
      <c r="A88" s="27">
        <v>4</v>
      </c>
      <c r="B88" s="16" t="s">
        <v>90</v>
      </c>
      <c r="C88" s="31">
        <f>SUM(E2:E74)</f>
        <v>124450</v>
      </c>
      <c r="D88" s="28"/>
      <c r="E88" s="15"/>
      <c r="I88" s="12"/>
    </row>
    <row r="89" spans="1:9" x14ac:dyDescent="0.25">
      <c r="A89" s="23">
        <v>5</v>
      </c>
      <c r="B89" s="18" t="s">
        <v>109</v>
      </c>
      <c r="C89" s="17"/>
      <c r="D89" s="18" t="s">
        <v>93</v>
      </c>
      <c r="E89" s="17"/>
      <c r="I89" s="12"/>
    </row>
    <row r="90" spans="1:9" x14ac:dyDescent="0.25">
      <c r="A90" s="24"/>
      <c r="B90" s="10" t="s">
        <v>10</v>
      </c>
      <c r="C90" s="31">
        <f t="shared" ref="C90:C95" si="17">SUMIF(C2:C74,B90,F2:F74)</f>
        <v>12600</v>
      </c>
      <c r="D90" s="29">
        <f>C90/$C$88</f>
        <v>0.10124548011249498</v>
      </c>
      <c r="E90" s="20"/>
      <c r="I90" s="12"/>
    </row>
    <row r="91" spans="1:9" x14ac:dyDescent="0.25">
      <c r="A91" s="24"/>
      <c r="B91" s="10" t="s">
        <v>5</v>
      </c>
      <c r="C91" s="31">
        <f t="shared" si="17"/>
        <v>26000</v>
      </c>
      <c r="D91" s="29">
        <f t="shared" ref="D91:D95" si="18">C91/$C$88</f>
        <v>0.20891924467657694</v>
      </c>
      <c r="E91" s="20"/>
      <c r="I91" s="12"/>
    </row>
    <row r="92" spans="1:9" x14ac:dyDescent="0.25">
      <c r="A92" s="24"/>
      <c r="B92" s="10" t="s">
        <v>9</v>
      </c>
      <c r="C92" s="31">
        <f t="shared" si="17"/>
        <v>16850</v>
      </c>
      <c r="D92" s="29">
        <f t="shared" si="18"/>
        <v>0.13539574126155082</v>
      </c>
      <c r="E92" s="20"/>
      <c r="I92" s="12"/>
    </row>
    <row r="93" spans="1:9" x14ac:dyDescent="0.25">
      <c r="A93" s="24"/>
      <c r="B93" s="10" t="s">
        <v>8</v>
      </c>
      <c r="C93" s="31">
        <f t="shared" si="17"/>
        <v>23700</v>
      </c>
      <c r="D93" s="29">
        <f t="shared" si="18"/>
        <v>0.19043792687826436</v>
      </c>
      <c r="E93" s="20"/>
      <c r="I93" s="12"/>
    </row>
    <row r="94" spans="1:9" x14ac:dyDescent="0.25">
      <c r="A94" s="24"/>
      <c r="B94" s="10" t="s">
        <v>11</v>
      </c>
      <c r="C94" s="31">
        <f t="shared" si="17"/>
        <v>36700</v>
      </c>
      <c r="D94" s="29">
        <f t="shared" si="18"/>
        <v>0.29489754921655281</v>
      </c>
      <c r="E94" s="20"/>
      <c r="I94" s="12"/>
    </row>
    <row r="95" spans="1:9" x14ac:dyDescent="0.25">
      <c r="A95" s="25"/>
      <c r="B95" s="22" t="s">
        <v>83</v>
      </c>
      <c r="C95" s="31">
        <f t="shared" si="17"/>
        <v>8600</v>
      </c>
      <c r="D95" s="29">
        <f t="shared" si="18"/>
        <v>6.9104057854560058E-2</v>
      </c>
      <c r="E95" s="21"/>
      <c r="I95" s="12"/>
    </row>
    <row r="96" spans="1:9" x14ac:dyDescent="0.25">
      <c r="A96" s="23">
        <v>6</v>
      </c>
      <c r="B96" s="18" t="s">
        <v>100</v>
      </c>
      <c r="C96" s="17"/>
      <c r="D96" s="26"/>
      <c r="E96" s="17"/>
      <c r="I96" s="12"/>
    </row>
    <row r="97" spans="1:9" x14ac:dyDescent="0.25">
      <c r="A97" s="24"/>
      <c r="B97" s="10" t="s">
        <v>101</v>
      </c>
      <c r="C97" s="14">
        <f>COUNTIF(H2:H74,B97)</f>
        <v>33</v>
      </c>
      <c r="D97" s="20"/>
      <c r="E97" s="20"/>
      <c r="I97" s="12"/>
    </row>
    <row r="98" spans="1:9" x14ac:dyDescent="0.25">
      <c r="A98" s="24"/>
      <c r="B98" s="10" t="s">
        <v>102</v>
      </c>
      <c r="C98" s="14">
        <f>COUNTIF(H3:H75,B98)</f>
        <v>35</v>
      </c>
      <c r="D98" s="20"/>
      <c r="E98" s="20"/>
      <c r="I98" s="12"/>
    </row>
    <row r="99" spans="1:9" x14ac:dyDescent="0.25">
      <c r="A99" s="25"/>
      <c r="B99" s="22" t="s">
        <v>103</v>
      </c>
      <c r="C99" s="14">
        <f>COUNTIF(H4:H76,B99)</f>
        <v>5</v>
      </c>
      <c r="D99" s="21"/>
      <c r="E99" s="21"/>
      <c r="I99" s="12"/>
    </row>
    <row r="100" spans="1:9" x14ac:dyDescent="0.25">
      <c r="A100" s="27">
        <v>7</v>
      </c>
      <c r="B100" s="16" t="s">
        <v>94</v>
      </c>
      <c r="C100" s="31">
        <f>AVERAGE(F2:F74)</f>
        <v>1704.7945205479452</v>
      </c>
      <c r="D100" s="15"/>
      <c r="E100" s="15"/>
      <c r="I100" s="12"/>
    </row>
    <row r="101" spans="1:9" x14ac:dyDescent="0.25">
      <c r="A101" s="27">
        <v>8</v>
      </c>
      <c r="B101" s="16" t="s">
        <v>108</v>
      </c>
      <c r="C101" s="31">
        <f>MAX(E2:E74)</f>
        <v>7500</v>
      </c>
      <c r="D101" s="15"/>
      <c r="E101" s="15"/>
      <c r="I101" s="12"/>
    </row>
    <row r="102" spans="1:9" x14ac:dyDescent="0.25">
      <c r="A102" s="23">
        <v>9</v>
      </c>
      <c r="B102" s="18" t="s">
        <v>95</v>
      </c>
      <c r="C102" s="17"/>
      <c r="D102" s="17"/>
      <c r="E102" s="17"/>
      <c r="I102" s="12"/>
    </row>
    <row r="103" spans="1:9" x14ac:dyDescent="0.25">
      <c r="A103" s="24"/>
      <c r="B103" s="11" t="s">
        <v>4</v>
      </c>
      <c r="C103" s="14">
        <f>MAX(J2:J74)</f>
        <v>8500</v>
      </c>
      <c r="D103" s="20"/>
      <c r="E103" s="20"/>
      <c r="I103" s="12"/>
    </row>
    <row r="104" spans="1:9" x14ac:dyDescent="0.25">
      <c r="A104" s="24"/>
      <c r="B104" s="10" t="s">
        <v>6</v>
      </c>
      <c r="C104" s="14">
        <f>MAX(K2:K74)</f>
        <v>3500</v>
      </c>
      <c r="D104" s="20"/>
      <c r="E104" s="20"/>
      <c r="I104" s="12"/>
    </row>
    <row r="105" spans="1:9" x14ac:dyDescent="0.25">
      <c r="A105" s="25"/>
      <c r="B105" s="22" t="s">
        <v>7</v>
      </c>
      <c r="C105" s="14">
        <f>MAX(L2:L74)</f>
        <v>5000</v>
      </c>
      <c r="D105" s="21"/>
      <c r="E105" s="21"/>
      <c r="I105" s="12"/>
    </row>
  </sheetData>
  <conditionalFormatting sqref="G1:L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Βικτωρία Δασκάλου</dc:creator>
  <cp:lastModifiedBy>Βικτωρία Δασκάλου</cp:lastModifiedBy>
  <dcterms:created xsi:type="dcterms:W3CDTF">2015-11-03T06:34:42Z</dcterms:created>
  <dcterms:modified xsi:type="dcterms:W3CDTF">2015-11-03T10:53:27Z</dcterms:modified>
</cp:coreProperties>
</file>