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_File transfer\Courses\Βελτιστοποίηση και Εφαρμογές\"/>
    </mc:Choice>
  </mc:AlternateContent>
  <xr:revisionPtr revIDLastSave="0" documentId="8_{648FD81A-EBD5-4102-9689-AD513A3EFA11}" xr6:coauthVersionLast="47" xr6:coauthVersionMax="47" xr10:uidLastSave="{00000000-0000-0000-0000-000000000000}"/>
  <bookViews>
    <workbookView xWindow="-108" yWindow="-108" windowWidth="23256" windowHeight="12576" activeTab="1" xr2:uid="{7C2E0844-0823-4C6C-9604-F6083303C889}"/>
  </bookViews>
  <sheets>
    <sheet name="Solver" sheetId="1" r:id="rId1"/>
    <sheet name="Simplex" sheetId="2" r:id="rId2"/>
    <sheet name="Sheet3" sheetId="3" r:id="rId3"/>
  </sheets>
  <definedNames>
    <definedName name="solver_adj" localSheetId="0" hidden="1">Solver!$B$23:$C$23</definedName>
    <definedName name="solver_cvg" localSheetId="0" hidden="1">0.0001</definedName>
    <definedName name="solver_drv" localSheetId="0" hidden="1">1</definedName>
    <definedName name="solver_est" localSheetId="0" hidden="1">1</definedName>
    <definedName name="solver_itr" localSheetId="0" hidden="1">100</definedName>
    <definedName name="solver_lhs1" localSheetId="0" hidden="1">Solver!$C$23</definedName>
    <definedName name="solver_lhs2" localSheetId="0" hidden="1">Solver!$E$24</definedName>
    <definedName name="solver_lhs3" localSheetId="0" hidden="1">Solver!$B$23</definedName>
    <definedName name="solver_lhs4" localSheetId="0" hidden="1">Solver!$E$25</definedName>
    <definedName name="solver_lhs5" localSheetId="0" hidden="1">Solver!$E$24</definedName>
    <definedName name="solver_lin" localSheetId="0" hidden="1">2</definedName>
    <definedName name="solver_neg" localSheetId="0" hidden="1">2</definedName>
    <definedName name="solver_num" localSheetId="0" hidden="1">4</definedName>
    <definedName name="solver_nwt" localSheetId="0" hidden="1">1</definedName>
    <definedName name="solver_opt" localSheetId="0" hidden="1">Solver!$E$26</definedName>
    <definedName name="solver_pre" localSheetId="0" hidden="1">0.000001</definedName>
    <definedName name="solver_rel1" localSheetId="0" hidden="1">3</definedName>
    <definedName name="solver_rel2" localSheetId="0" hidden="1">1</definedName>
    <definedName name="solver_rel3" localSheetId="0" hidden="1">3</definedName>
    <definedName name="solver_rel4" localSheetId="0" hidden="1">1</definedName>
    <definedName name="solver_rel5" localSheetId="0" hidden="1">1</definedName>
    <definedName name="solver_rhs1" localSheetId="0" hidden="1">0</definedName>
    <definedName name="solver_rhs2" localSheetId="0" hidden="1">Solver!$G$24</definedName>
    <definedName name="solver_rhs3" localSheetId="0" hidden="1">0</definedName>
    <definedName name="solver_rhs4" localSheetId="0" hidden="1">Solver!$G$25</definedName>
    <definedName name="solver_rhs5" localSheetId="0" hidden="1">6000</definedName>
    <definedName name="solver_scl" localSheetId="0" hidden="1">2</definedName>
    <definedName name="solver_sho" localSheetId="0" hidden="1">2</definedName>
    <definedName name="solver_tim" localSheetId="0" hidden="1">100</definedName>
    <definedName name="solver_tol" localSheetId="0" hidden="1">0.05</definedName>
    <definedName name="solver_typ" localSheetId="0" hidden="1">1</definedName>
    <definedName name="solver_val" localSheetId="0" hidden="1">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4" i="2" l="1"/>
  <c r="B58" i="2" s="1"/>
  <c r="D44" i="2"/>
  <c r="D58" i="2"/>
  <c r="D69" i="2" s="1"/>
  <c r="E44" i="2"/>
  <c r="E58" i="2" s="1"/>
  <c r="E69" i="2" s="1"/>
  <c r="F44" i="2"/>
  <c r="F58" i="2" s="1"/>
  <c r="F69" i="2" s="1"/>
  <c r="B42" i="2"/>
  <c r="B56" i="2"/>
  <c r="D42" i="2"/>
  <c r="D56" i="2"/>
  <c r="D67" i="2" s="1"/>
  <c r="E42" i="2"/>
  <c r="E56" i="2"/>
  <c r="E67" i="2"/>
  <c r="F42" i="2"/>
  <c r="C44" i="2"/>
  <c r="C58" i="2"/>
  <c r="C42" i="2"/>
  <c r="C56" i="2"/>
  <c r="C67" i="2" s="1"/>
  <c r="F56" i="2"/>
  <c r="F67" i="2" s="1"/>
  <c r="C43" i="2"/>
  <c r="C57" i="2"/>
  <c r="C68" i="2" s="1"/>
  <c r="D43" i="2"/>
  <c r="D57" i="2"/>
  <c r="D68" i="2" s="1"/>
  <c r="E43" i="2"/>
  <c r="E57" i="2"/>
  <c r="F43" i="2"/>
  <c r="F57" i="2" s="1"/>
  <c r="F68" i="2" s="1"/>
  <c r="B43" i="2"/>
  <c r="B57" i="2"/>
  <c r="E68" i="2" s="1"/>
  <c r="E25" i="1"/>
  <c r="E26" i="1"/>
  <c r="E24" i="1"/>
  <c r="E4" i="1"/>
  <c r="E5" i="1"/>
  <c r="E3" i="1"/>
  <c r="B67" i="2"/>
  <c r="B68" i="2"/>
  <c r="B69" i="2" l="1"/>
  <c r="C69" i="2"/>
</calcChain>
</file>

<file path=xl/sharedStrings.xml><?xml version="1.0" encoding="utf-8"?>
<sst xmlns="http://schemas.openxmlformats.org/spreadsheetml/2006/main" count="119" uniqueCount="74">
  <si>
    <t>Μηχανές τύπου Ι</t>
  </si>
  <si>
    <t>Αρχική (τυχαία) τιμή</t>
  </si>
  <si>
    <t>Κέρδος Ζ</t>
  </si>
  <si>
    <t>=</t>
  </si>
  <si>
    <r>
      <t>x</t>
    </r>
    <r>
      <rPr>
        <vertAlign val="subscript"/>
        <sz val="14"/>
        <color indexed="8"/>
        <rFont val="Calibri"/>
        <family val="2"/>
        <charset val="161"/>
      </rPr>
      <t>B</t>
    </r>
  </si>
  <si>
    <r>
      <t>x</t>
    </r>
    <r>
      <rPr>
        <vertAlign val="subscript"/>
        <sz val="14"/>
        <color indexed="8"/>
        <rFont val="Calibri"/>
        <family val="2"/>
        <charset val="161"/>
      </rPr>
      <t>A</t>
    </r>
  </si>
  <si>
    <t>£</t>
  </si>
  <si>
    <t>Βέλτιστη (τελική) τιμή</t>
  </si>
  <si>
    <t>Μηχανές τύπου ΙΙ</t>
  </si>
  <si>
    <t>υπό</t>
  </si>
  <si>
    <t>Α</t>
  </si>
  <si>
    <t>Β</t>
  </si>
  <si>
    <t>Γ</t>
  </si>
  <si>
    <t>x1</t>
  </si>
  <si>
    <t>x2</t>
  </si>
  <si>
    <t>s1</t>
  </si>
  <si>
    <t>s2</t>
  </si>
  <si>
    <t>Γραμμή</t>
  </si>
  <si>
    <t>max</t>
  </si>
  <si>
    <r>
      <rPr>
        <u/>
        <sz val="11"/>
        <color indexed="8"/>
        <rFont val="Calibri"/>
        <family val="2"/>
        <charset val="161"/>
      </rPr>
      <t>Εφαρμογή</t>
    </r>
    <r>
      <rPr>
        <sz val="11"/>
        <color theme="1"/>
        <rFont val="Calibri"/>
        <family val="2"/>
        <charset val="161"/>
        <scheme val="minor"/>
      </rPr>
      <t>:</t>
    </r>
  </si>
  <si>
    <t>Θεωρούμε πρόσθετες μεταβλητές s1, s2 &gt;= 0 και γράφουμε το πρόβλημα</t>
  </si>
  <si>
    <r>
      <t>x1 + 4x2</t>
    </r>
    <r>
      <rPr>
        <sz val="11"/>
        <color indexed="8"/>
        <rFont val="Calibri"/>
        <family val="2"/>
        <charset val="161"/>
      </rPr>
      <t xml:space="preserve"> +s2 = 10.000</t>
    </r>
  </si>
  <si>
    <t>Z = 3,5x1 + 5,0x2</t>
  </si>
  <si>
    <r>
      <t xml:space="preserve">2x1 + x2 </t>
    </r>
    <r>
      <rPr>
        <sz val="11"/>
        <color indexed="8"/>
        <rFont val="Calibri"/>
        <family val="2"/>
        <charset val="161"/>
      </rPr>
      <t>&lt;= 6.000</t>
    </r>
  </si>
  <si>
    <r>
      <t xml:space="preserve">x1 + 4x2 </t>
    </r>
    <r>
      <rPr>
        <sz val="11"/>
        <color indexed="8"/>
        <rFont val="Calibri"/>
        <family val="2"/>
        <charset val="161"/>
      </rPr>
      <t>&lt;= 10.000</t>
    </r>
  </si>
  <si>
    <r>
      <t xml:space="preserve">2x1 + x2 +s1 </t>
    </r>
    <r>
      <rPr>
        <sz val="11"/>
        <color indexed="8"/>
        <rFont val="Calibri"/>
        <family val="2"/>
        <charset val="161"/>
      </rPr>
      <t>= 6.000</t>
    </r>
  </si>
  <si>
    <t>Z - 3,5x1 - 5x2 = 0</t>
  </si>
  <si>
    <t>Δημιουργούμε τον παρακάτω πίνακα</t>
  </si>
  <si>
    <t>Κάνουμε τους εξής γραμμικούς μετασχηματισμούς γραμμών (μόνο)</t>
  </si>
  <si>
    <t>Προκύπτει ο παρακάτω μετασχηματισμένος πίνακας</t>
  </si>
  <si>
    <t>Β'</t>
  </si>
  <si>
    <t>Γ'</t>
  </si>
  <si>
    <t>Α'</t>
  </si>
  <si>
    <t>Β' = Β/4</t>
  </si>
  <si>
    <t>Α' = Α - Β/4</t>
  </si>
  <si>
    <t>Γ' = Γ + 5/4 Β</t>
  </si>
  <si>
    <t>Στον τελευταίο πίνακα:</t>
  </si>
  <si>
    <t>6.000/1 = 6.000</t>
  </si>
  <si>
    <t>10.000/4=2.500 (min)</t>
  </si>
  <si>
    <t>3.500/1,75=2.000 (min)</t>
  </si>
  <si>
    <t>2500/0,25=10.000</t>
  </si>
  <si>
    <t>Α'' = Α'/1,75</t>
  </si>
  <si>
    <t>Γ'' = Γ' + 2,25/1,75Α'</t>
  </si>
  <si>
    <t>Β'' = Β' - ,25/1,75Α'</t>
  </si>
  <si>
    <t xml:space="preserve"> x1 = 2.000</t>
  </si>
  <si>
    <t>x2 = 2.000</t>
  </si>
  <si>
    <t xml:space="preserve"> s1 = 0</t>
  </si>
  <si>
    <t>s2 = 0</t>
  </si>
  <si>
    <t>Z = 17.000</t>
  </si>
  <si>
    <t xml:space="preserve"> x1 = 0</t>
  </si>
  <si>
    <t>x2 = 2.500</t>
  </si>
  <si>
    <t xml:space="preserve"> s1 =3.500</t>
  </si>
  <si>
    <t>Z = 12.500</t>
  </si>
  <si>
    <t>x2 =0</t>
  </si>
  <si>
    <t>Z = 0</t>
  </si>
  <si>
    <t xml:space="preserve"> s1=6.000</t>
  </si>
  <si>
    <t>s2=10.000</t>
  </si>
  <si>
    <t>(καθόλου παραγωγή)</t>
  </si>
  <si>
    <t>ΕΦΑΡΜΟΓΗ ΜΕΘΟΔΟΥ SIMPLEX</t>
  </si>
  <si>
    <t xml:space="preserve">Μια εφικτή (αλλά όχι η βέλτιστη) λύση είναι: </t>
  </si>
  <si>
    <t xml:space="preserve">Μια εφικτή και ταυτόχρονα βέλτιστη λύση είναι: </t>
  </si>
  <si>
    <t>(πόρος 1)</t>
  </si>
  <si>
    <t>(πόρος 2)</t>
  </si>
  <si>
    <t>(κέρδος)</t>
  </si>
  <si>
    <t>που εξαντλείται πρώτος αν παραχθεί μόνο το προιόν με το μέγιστο κέρδος x2</t>
  </si>
  <si>
    <r>
      <t xml:space="preserve">Ορίζουμε ως </t>
    </r>
    <r>
      <rPr>
        <i/>
        <sz val="11"/>
        <color indexed="10"/>
        <rFont val="Calibri"/>
        <family val="2"/>
        <charset val="161"/>
      </rPr>
      <t>οδηγό στήλη</t>
    </r>
    <r>
      <rPr>
        <sz val="11"/>
        <color theme="1"/>
        <rFont val="Calibri"/>
        <family val="2"/>
        <charset val="161"/>
        <scheme val="minor"/>
      </rPr>
      <t xml:space="preserve"> αυτήν με το μέγιστο μοναδιαίο κέρδος (x2). </t>
    </r>
  </si>
  <si>
    <r>
      <t xml:space="preserve">Ορίζουμε ως </t>
    </r>
    <r>
      <rPr>
        <i/>
        <sz val="11"/>
        <color indexed="10"/>
        <rFont val="Calibri"/>
        <family val="2"/>
        <charset val="161"/>
      </rPr>
      <t>οδηγό γραμμή</t>
    </r>
    <r>
      <rPr>
        <sz val="11"/>
        <color theme="1"/>
        <rFont val="Calibri"/>
        <family val="2"/>
        <charset val="161"/>
        <scheme val="minor"/>
      </rPr>
      <t xml:space="preserve"> αυτήν που αντιστοιχεί στον πόρο  (περιορισμό) </t>
    </r>
  </si>
  <si>
    <r>
      <t xml:space="preserve">Ορίζουμε ως </t>
    </r>
    <r>
      <rPr>
        <i/>
        <sz val="11"/>
        <color indexed="10"/>
        <rFont val="Calibri"/>
        <family val="2"/>
        <charset val="161"/>
      </rPr>
      <t>οδηγό στήλη</t>
    </r>
    <r>
      <rPr>
        <sz val="11"/>
        <color theme="1"/>
        <rFont val="Calibri"/>
        <family val="2"/>
        <charset val="161"/>
        <scheme val="minor"/>
      </rPr>
      <t xml:space="preserve"> αυτήν με το μέγιστο μοναδιαίο κέρδος (x1). </t>
    </r>
  </si>
  <si>
    <t>που εξαντλείται πρώτος αν παραχθεί το προιόν x1 (της οδηγού στήλης).</t>
  </si>
  <si>
    <t>(της οδηγού στήλης).</t>
  </si>
  <si>
    <t>Α''</t>
  </si>
  <si>
    <t>Β''</t>
  </si>
  <si>
    <t>Γ''</t>
  </si>
  <si>
    <t>x1,x2 &gt;=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</si>
</sst>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2" formatCode="0.000"/>
  </numFmts>
  <fonts count="10" x14ac:knownFonts="1">
    <font>
      <sz val="11"/>
      <color theme="1"/>
      <name val="Calibri"/>
      <family val="2"/>
      <charset val="161"/>
      <scheme val="minor"/>
    </font>
    <font>
      <sz val="11"/>
      <color indexed="8"/>
      <name val="Calibri"/>
      <family val="2"/>
      <charset val="161"/>
    </font>
    <font>
      <vertAlign val="subscript"/>
      <sz val="14"/>
      <color indexed="8"/>
      <name val="Calibri"/>
      <family val="2"/>
      <charset val="161"/>
    </font>
    <font>
      <u/>
      <sz val="11"/>
      <color indexed="8"/>
      <name val="Calibri"/>
      <family val="2"/>
      <charset val="161"/>
    </font>
    <font>
      <i/>
      <sz val="11"/>
      <color indexed="10"/>
      <name val="Calibri"/>
      <family val="2"/>
      <charset val="161"/>
    </font>
    <font>
      <sz val="14"/>
      <color theme="1"/>
      <name val="Calibri"/>
      <family val="2"/>
      <charset val="161"/>
      <scheme val="minor"/>
    </font>
    <font>
      <sz val="11"/>
      <color theme="1"/>
      <name val="Symbol"/>
      <family val="1"/>
      <charset val="2"/>
    </font>
    <font>
      <b/>
      <sz val="11"/>
      <color rgb="FFFF000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u/>
      <sz val="16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FFFF"/>
        <bgColor indexed="64"/>
      </patternFill>
    </fill>
  </fills>
  <borders count="2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3" fontId="0" fillId="3" borderId="1" xfId="0" applyNumberForma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/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3" fontId="0" fillId="0" borderId="11" xfId="0" applyNumberFormat="1" applyBorder="1" applyAlignment="1">
      <alignment horizontal="center" vertical="center"/>
    </xf>
    <xf numFmtId="3" fontId="0" fillId="2" borderId="12" xfId="0" applyNumberFormat="1" applyFill="1" applyBorder="1" applyAlignment="1">
      <alignment horizontal="center" vertical="center"/>
    </xf>
    <xf numFmtId="0" fontId="0" fillId="0" borderId="0" xfId="0" applyAlignment="1">
      <alignment horizontal="left"/>
    </xf>
    <xf numFmtId="3" fontId="0" fillId="0" borderId="5" xfId="0" applyNumberFormat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3" fontId="0" fillId="0" borderId="11" xfId="0" applyNumberForma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13" fontId="0" fillId="0" borderId="0" xfId="0" applyNumberFormat="1" applyBorder="1" applyAlignment="1">
      <alignment horizontal="center" vertical="center"/>
    </xf>
    <xf numFmtId="13" fontId="0" fillId="0" borderId="4" xfId="0" applyNumberFormat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13" fontId="0" fillId="2" borderId="18" xfId="0" applyNumberFormat="1" applyFill="1" applyBorder="1" applyAlignment="1">
      <alignment horizontal="center" vertical="center"/>
    </xf>
    <xf numFmtId="3" fontId="0" fillId="2" borderId="19" xfId="0" applyNumberFormat="1" applyFill="1" applyBorder="1" applyAlignment="1">
      <alignment horizontal="center" vertical="center"/>
    </xf>
    <xf numFmtId="2" fontId="0" fillId="2" borderId="20" xfId="0" applyNumberFormat="1" applyFill="1" applyBorder="1" applyAlignment="1">
      <alignment horizontal="center" vertical="center"/>
    </xf>
    <xf numFmtId="2" fontId="0" fillId="2" borderId="21" xfId="0" applyNumberFormat="1" applyFill="1" applyBorder="1" applyAlignment="1">
      <alignment horizontal="center" vertical="center"/>
    </xf>
    <xf numFmtId="2" fontId="0" fillId="2" borderId="18" xfId="0" applyNumberFormat="1" applyFill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2" fontId="0" fillId="2" borderId="17" xfId="0" applyNumberFormat="1" applyFill="1" applyBorder="1" applyAlignment="1">
      <alignment horizontal="center" vertical="center"/>
    </xf>
    <xf numFmtId="3" fontId="0" fillId="0" borderId="22" xfId="0" applyNumberFormat="1" applyBorder="1" applyAlignment="1">
      <alignment horizontal="center" vertical="center"/>
    </xf>
    <xf numFmtId="3" fontId="0" fillId="0" borderId="23" xfId="0" applyNumberFormat="1" applyBorder="1" applyAlignment="1">
      <alignment horizontal="center" vertical="center"/>
    </xf>
    <xf numFmtId="1" fontId="0" fillId="0" borderId="3" xfId="0" applyNumberFormat="1" applyBorder="1" applyAlignment="1">
      <alignment horizontal="center" vertical="center"/>
    </xf>
    <xf numFmtId="2" fontId="0" fillId="0" borderId="24" xfId="0" applyNumberFormat="1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1" fontId="0" fillId="3" borderId="15" xfId="0" applyNumberFormat="1" applyFill="1" applyBorder="1" applyAlignment="1">
      <alignment horizontal="center" vertical="center"/>
    </xf>
    <xf numFmtId="1" fontId="0" fillId="3" borderId="16" xfId="0" applyNumberForma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" fontId="0" fillId="3" borderId="13" xfId="0" applyNumberFormat="1" applyFill="1" applyBorder="1" applyAlignment="1">
      <alignment horizontal="center" vertical="center"/>
    </xf>
    <xf numFmtId="172" fontId="0" fillId="0" borderId="13" xfId="0" applyNumberFormat="1" applyBorder="1" applyAlignment="1">
      <alignment horizontal="center" vertical="center"/>
    </xf>
    <xf numFmtId="172" fontId="0" fillId="0" borderId="25" xfId="0" applyNumberFormat="1" applyBorder="1" applyAlignment="1">
      <alignment horizontal="center" vertical="center"/>
    </xf>
    <xf numFmtId="1" fontId="0" fillId="3" borderId="14" xfId="0" applyNumberFormat="1" applyFill="1" applyBorder="1" applyAlignment="1">
      <alignment horizontal="center" vertical="center"/>
    </xf>
    <xf numFmtId="172" fontId="0" fillId="0" borderId="14" xfId="0" applyNumberFormat="1" applyBorder="1" applyAlignment="1">
      <alignment horizontal="center" vertical="center"/>
    </xf>
    <xf numFmtId="172" fontId="0" fillId="0" borderId="24" xfId="0" applyNumberFormat="1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172" fontId="0" fillId="0" borderId="4" xfId="0" applyNumberFormat="1" applyBorder="1" applyAlignment="1">
      <alignment horizontal="center" vertical="center"/>
    </xf>
    <xf numFmtId="172" fontId="0" fillId="0" borderId="26" xfId="0" applyNumberFormat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7</xdr:col>
      <xdr:colOff>22860</xdr:colOff>
      <xdr:row>19</xdr:row>
      <xdr:rowOff>167640</xdr:rowOff>
    </xdr:to>
    <xdr:pic>
      <xdr:nvPicPr>
        <xdr:cNvPr id="1046" name="Picture 11">
          <a:extLst>
            <a:ext uri="{FF2B5EF4-FFF2-40B4-BE49-F238E27FC236}">
              <a16:creationId xmlns:a16="http://schemas.microsoft.com/office/drawing/2014/main" id="{448CF2EA-703E-F5E6-795E-F7F0A75EED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3480"/>
          <a:ext cx="4823460" cy="2545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342E26-A248-4555-B1D5-50A0EA6CEF44}">
  <dimension ref="A1:G26"/>
  <sheetViews>
    <sheetView workbookViewId="0">
      <selection activeCell="A12" sqref="A12"/>
    </sheetView>
  </sheetViews>
  <sheetFormatPr defaultColWidth="9.109375" defaultRowHeight="14.4" x14ac:dyDescent="0.3"/>
  <cols>
    <col min="1" max="1" width="21.5546875" style="1" customWidth="1"/>
    <col min="2" max="3" width="9.109375" style="2"/>
    <col min="4" max="4" width="6.109375" style="2" customWidth="1"/>
    <col min="5" max="5" width="9.109375" style="2"/>
    <col min="6" max="6" width="5.88671875" style="2" customWidth="1"/>
    <col min="7" max="7" width="9.109375" style="2"/>
    <col min="8" max="16384" width="9.109375" style="1"/>
  </cols>
  <sheetData>
    <row r="1" spans="1:7" ht="20.399999999999999" x14ac:dyDescent="0.3">
      <c r="A1" s="4"/>
      <c r="B1" s="5" t="s">
        <v>5</v>
      </c>
      <c r="C1" s="5" t="s">
        <v>4</v>
      </c>
      <c r="D1" s="6"/>
      <c r="E1" s="6"/>
      <c r="F1" s="6"/>
      <c r="G1" s="6"/>
    </row>
    <row r="2" spans="1:7" x14ac:dyDescent="0.3">
      <c r="A2" s="4" t="s">
        <v>1</v>
      </c>
      <c r="B2" s="7">
        <v>1</v>
      </c>
      <c r="C2" s="7">
        <v>1</v>
      </c>
      <c r="D2" s="6"/>
      <c r="E2" s="6"/>
      <c r="F2" s="6"/>
      <c r="G2" s="6"/>
    </row>
    <row r="3" spans="1:7" x14ac:dyDescent="0.3">
      <c r="A3" s="4" t="s">
        <v>0</v>
      </c>
      <c r="B3" s="6">
        <v>2</v>
      </c>
      <c r="C3" s="6">
        <v>1</v>
      </c>
      <c r="D3" s="6" t="s">
        <v>3</v>
      </c>
      <c r="E3" s="8">
        <f>B$2*B3+C$2*C3</f>
        <v>3</v>
      </c>
      <c r="F3" s="10" t="s">
        <v>6</v>
      </c>
      <c r="G3" s="11">
        <v>6000</v>
      </c>
    </row>
    <row r="4" spans="1:7" x14ac:dyDescent="0.3">
      <c r="A4" s="4" t="s">
        <v>8</v>
      </c>
      <c r="B4" s="6">
        <v>1</v>
      </c>
      <c r="C4" s="6">
        <v>4</v>
      </c>
      <c r="D4" s="6" t="s">
        <v>3</v>
      </c>
      <c r="E4" s="8">
        <f>B$2*B4+C$2*C4</f>
        <v>5</v>
      </c>
      <c r="F4" s="10" t="s">
        <v>6</v>
      </c>
      <c r="G4" s="11">
        <v>10000</v>
      </c>
    </row>
    <row r="5" spans="1:7" x14ac:dyDescent="0.3">
      <c r="A5" s="4" t="s">
        <v>2</v>
      </c>
      <c r="B5" s="6">
        <v>3.5</v>
      </c>
      <c r="C5" s="6">
        <v>5</v>
      </c>
      <c r="D5" s="6" t="s">
        <v>3</v>
      </c>
      <c r="E5" s="8">
        <f>B$2*B5+C$2*C5</f>
        <v>8.5</v>
      </c>
      <c r="F5" s="6"/>
      <c r="G5" s="6"/>
    </row>
    <row r="22" spans="1:7" ht="20.399999999999999" x14ac:dyDescent="0.3">
      <c r="A22" s="4"/>
      <c r="B22" s="5" t="s">
        <v>5</v>
      </c>
      <c r="C22" s="5" t="s">
        <v>4</v>
      </c>
      <c r="D22" s="6"/>
      <c r="E22" s="6"/>
      <c r="F22" s="6"/>
      <c r="G22" s="6"/>
    </row>
    <row r="23" spans="1:7" x14ac:dyDescent="0.3">
      <c r="A23" s="4" t="s">
        <v>7</v>
      </c>
      <c r="B23" s="65">
        <v>1999.9999999999995</v>
      </c>
      <c r="C23" s="65">
        <v>2000</v>
      </c>
      <c r="D23" s="6"/>
      <c r="E23" s="6"/>
      <c r="F23" s="6"/>
      <c r="G23" s="6"/>
    </row>
    <row r="24" spans="1:7" x14ac:dyDescent="0.3">
      <c r="A24" s="4" t="s">
        <v>0</v>
      </c>
      <c r="B24" s="6">
        <v>2</v>
      </c>
      <c r="C24" s="6">
        <v>1</v>
      </c>
      <c r="D24" s="6" t="s">
        <v>3</v>
      </c>
      <c r="E24" s="9">
        <f>B$23*B24+C$23*C24</f>
        <v>5999.9999999999991</v>
      </c>
      <c r="F24" s="10" t="s">
        <v>6</v>
      </c>
      <c r="G24" s="11">
        <v>6000</v>
      </c>
    </row>
    <row r="25" spans="1:7" x14ac:dyDescent="0.3">
      <c r="A25" s="4" t="s">
        <v>8</v>
      </c>
      <c r="B25" s="6">
        <v>1</v>
      </c>
      <c r="C25" s="6">
        <v>4</v>
      </c>
      <c r="D25" s="6" t="s">
        <v>3</v>
      </c>
      <c r="E25" s="9">
        <f>B$23*B25+C$23*C25</f>
        <v>10000</v>
      </c>
      <c r="F25" s="10" t="s">
        <v>6</v>
      </c>
      <c r="G25" s="11">
        <v>10000</v>
      </c>
    </row>
    <row r="26" spans="1:7" x14ac:dyDescent="0.3">
      <c r="A26" s="4" t="s">
        <v>2</v>
      </c>
      <c r="B26" s="6">
        <v>3.5</v>
      </c>
      <c r="C26" s="6">
        <v>5</v>
      </c>
      <c r="D26" s="6" t="s">
        <v>3</v>
      </c>
      <c r="E26" s="9">
        <f>B$23*B26+C$23*C26</f>
        <v>17000</v>
      </c>
      <c r="F26" s="6"/>
      <c r="G26" s="6"/>
    </row>
  </sheetData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4CC702-B789-48C5-BB72-10EAF09B1FE0}">
  <dimension ref="A2:G72"/>
  <sheetViews>
    <sheetView tabSelected="1" workbookViewId="0"/>
  </sheetViews>
  <sheetFormatPr defaultRowHeight="14.4" x14ac:dyDescent="0.3"/>
  <cols>
    <col min="1" max="1" width="10.33203125" style="2" customWidth="1"/>
    <col min="2" max="6" width="9.109375" style="2" customWidth="1"/>
    <col min="8" max="8" width="11.44140625" customWidth="1"/>
  </cols>
  <sheetData>
    <row r="2" spans="1:5" ht="21" x14ac:dyDescent="0.3">
      <c r="D2" s="55" t="s">
        <v>58</v>
      </c>
    </row>
    <row r="5" spans="1:5" x14ac:dyDescent="0.3">
      <c r="A5" s="17" t="s">
        <v>19</v>
      </c>
      <c r="B5" s="2" t="s">
        <v>18</v>
      </c>
      <c r="C5" s="17" t="s">
        <v>22</v>
      </c>
      <c r="D5" s="17"/>
      <c r="E5" s="2" t="s">
        <v>63</v>
      </c>
    </row>
    <row r="6" spans="1:5" x14ac:dyDescent="0.3">
      <c r="B6" s="2" t="s">
        <v>9</v>
      </c>
      <c r="C6" s="17" t="s">
        <v>23</v>
      </c>
      <c r="D6" s="17"/>
      <c r="E6" s="2" t="s">
        <v>61</v>
      </c>
    </row>
    <row r="7" spans="1:5" x14ac:dyDescent="0.3">
      <c r="B7" s="17"/>
      <c r="C7" s="17" t="s">
        <v>24</v>
      </c>
      <c r="D7" s="17"/>
      <c r="E7" s="2" t="s">
        <v>62</v>
      </c>
    </row>
    <row r="8" spans="1:5" x14ac:dyDescent="0.3">
      <c r="C8" s="2" t="s">
        <v>73</v>
      </c>
    </row>
    <row r="9" spans="1:5" x14ac:dyDescent="0.3">
      <c r="A9" s="17"/>
    </row>
    <row r="10" spans="1:5" x14ac:dyDescent="0.3">
      <c r="A10" s="17" t="s">
        <v>20</v>
      </c>
    </row>
    <row r="11" spans="1:5" x14ac:dyDescent="0.3">
      <c r="A11" s="17"/>
      <c r="B11" s="17" t="s">
        <v>25</v>
      </c>
      <c r="C11" s="17"/>
    </row>
    <row r="12" spans="1:5" x14ac:dyDescent="0.3">
      <c r="A12" s="17"/>
      <c r="B12" s="17" t="s">
        <v>21</v>
      </c>
      <c r="C12" s="17"/>
    </row>
    <row r="13" spans="1:5" x14ac:dyDescent="0.3">
      <c r="A13" s="17"/>
      <c r="B13" s="17" t="s">
        <v>26</v>
      </c>
      <c r="C13" s="17"/>
    </row>
    <row r="14" spans="1:5" x14ac:dyDescent="0.3">
      <c r="A14" s="17"/>
      <c r="B14" s="17"/>
      <c r="C14" s="17"/>
    </row>
    <row r="15" spans="1:5" x14ac:dyDescent="0.3">
      <c r="A15" s="17" t="s">
        <v>27</v>
      </c>
    </row>
    <row r="17" spans="1:7" x14ac:dyDescent="0.3">
      <c r="A17" s="2" t="s">
        <v>17</v>
      </c>
      <c r="B17" s="14" t="s">
        <v>13</v>
      </c>
      <c r="C17" s="15" t="s">
        <v>14</v>
      </c>
      <c r="D17" s="15" t="s">
        <v>15</v>
      </c>
      <c r="E17" s="15" t="s">
        <v>16</v>
      </c>
      <c r="F17" s="16"/>
    </row>
    <row r="18" spans="1:7" x14ac:dyDescent="0.3">
      <c r="A18" s="2" t="s">
        <v>10</v>
      </c>
      <c r="B18" s="12">
        <v>2</v>
      </c>
      <c r="C18" s="13">
        <v>1</v>
      </c>
      <c r="D18" s="28">
        <v>1</v>
      </c>
      <c r="E18" s="28">
        <v>0</v>
      </c>
      <c r="F18" s="24">
        <v>6000</v>
      </c>
    </row>
    <row r="19" spans="1:7" x14ac:dyDescent="0.3">
      <c r="A19" s="2" t="s">
        <v>11</v>
      </c>
      <c r="B19" s="12">
        <v>1</v>
      </c>
      <c r="C19" s="13">
        <v>4</v>
      </c>
      <c r="D19" s="28">
        <v>0</v>
      </c>
      <c r="E19" s="28">
        <v>1</v>
      </c>
      <c r="F19" s="24">
        <v>10000</v>
      </c>
    </row>
    <row r="20" spans="1:7" x14ac:dyDescent="0.3">
      <c r="A20" s="2" t="s">
        <v>12</v>
      </c>
      <c r="B20" s="14">
        <v>-3.5</v>
      </c>
      <c r="C20" s="15">
        <v>-5</v>
      </c>
      <c r="D20" s="15">
        <v>0</v>
      </c>
      <c r="E20" s="15">
        <v>0</v>
      </c>
      <c r="F20" s="16">
        <v>0</v>
      </c>
    </row>
    <row r="22" spans="1:7" s="18" customFormat="1" x14ac:dyDescent="0.3">
      <c r="A22" s="1" t="s">
        <v>59</v>
      </c>
      <c r="B22" s="1"/>
      <c r="C22" s="1"/>
      <c r="D22" s="1"/>
      <c r="E22" s="1"/>
      <c r="F22" s="1"/>
    </row>
    <row r="23" spans="1:7" s="18" customFormat="1" x14ac:dyDescent="0.3">
      <c r="A23" s="54" t="s">
        <v>49</v>
      </c>
      <c r="B23" s="54" t="s">
        <v>53</v>
      </c>
      <c r="C23" s="54" t="s">
        <v>55</v>
      </c>
      <c r="D23" s="54" t="s">
        <v>56</v>
      </c>
      <c r="E23" s="54" t="s">
        <v>54</v>
      </c>
      <c r="F23" s="1" t="s">
        <v>57</v>
      </c>
    </row>
    <row r="24" spans="1:7" s="18" customFormat="1" x14ac:dyDescent="0.3">
      <c r="A24" s="1"/>
      <c r="B24" s="1"/>
      <c r="C24" s="1"/>
      <c r="D24" s="1"/>
      <c r="E24" s="1"/>
      <c r="F24" s="1"/>
    </row>
    <row r="25" spans="1:7" s="18" customFormat="1" x14ac:dyDescent="0.3">
      <c r="A25" s="1" t="s">
        <v>65</v>
      </c>
      <c r="B25" s="1"/>
      <c r="C25" s="1"/>
      <c r="D25" s="1"/>
      <c r="E25" s="1"/>
      <c r="F25" s="1"/>
    </row>
    <row r="26" spans="1:7" s="18" customFormat="1" x14ac:dyDescent="0.3">
      <c r="A26" s="1" t="s">
        <v>66</v>
      </c>
      <c r="B26" s="1"/>
      <c r="C26" s="1"/>
      <c r="D26" s="1"/>
      <c r="E26" s="1"/>
      <c r="F26" s="1"/>
    </row>
    <row r="27" spans="1:7" s="18" customFormat="1" x14ac:dyDescent="0.3">
      <c r="A27" s="1" t="s">
        <v>64</v>
      </c>
      <c r="B27" s="1"/>
      <c r="C27" s="1"/>
      <c r="D27" s="1"/>
      <c r="E27" s="1"/>
      <c r="F27" s="1"/>
    </row>
    <row r="28" spans="1:7" s="18" customFormat="1" x14ac:dyDescent="0.3">
      <c r="A28" s="1" t="s">
        <v>69</v>
      </c>
      <c r="B28" s="1"/>
      <c r="C28" s="1"/>
      <c r="D28" s="1"/>
      <c r="E28" s="1"/>
      <c r="F28" s="1"/>
    </row>
    <row r="29" spans="1:7" s="18" customFormat="1" x14ac:dyDescent="0.3">
      <c r="A29" s="1"/>
      <c r="B29" s="1"/>
      <c r="C29" s="1"/>
      <c r="D29" s="1"/>
      <c r="E29" s="1"/>
      <c r="F29" s="1"/>
    </row>
    <row r="30" spans="1:7" x14ac:dyDescent="0.3">
      <c r="A30" s="2" t="s">
        <v>17</v>
      </c>
      <c r="B30" s="14" t="s">
        <v>13</v>
      </c>
      <c r="C30" s="21" t="s">
        <v>14</v>
      </c>
      <c r="D30" s="15" t="s">
        <v>15</v>
      </c>
      <c r="E30" s="15" t="s">
        <v>16</v>
      </c>
      <c r="F30" s="16"/>
    </row>
    <row r="31" spans="1:7" x14ac:dyDescent="0.3">
      <c r="A31" s="2" t="s">
        <v>10</v>
      </c>
      <c r="B31" s="12">
        <v>2</v>
      </c>
      <c r="C31" s="22">
        <v>1</v>
      </c>
      <c r="D31" s="13">
        <v>1</v>
      </c>
      <c r="E31" s="13">
        <v>0</v>
      </c>
      <c r="F31" s="24">
        <v>6000</v>
      </c>
      <c r="G31" t="s">
        <v>37</v>
      </c>
    </row>
    <row r="32" spans="1:7" x14ac:dyDescent="0.3">
      <c r="A32" s="2" t="s">
        <v>11</v>
      </c>
      <c r="B32" s="19">
        <v>1</v>
      </c>
      <c r="C32" s="23">
        <v>4</v>
      </c>
      <c r="D32" s="20">
        <v>0</v>
      </c>
      <c r="E32" s="20">
        <v>1</v>
      </c>
      <c r="F32" s="25">
        <v>10000</v>
      </c>
      <c r="G32" t="s">
        <v>38</v>
      </c>
    </row>
    <row r="33" spans="1:6" x14ac:dyDescent="0.3">
      <c r="A33" s="2" t="s">
        <v>12</v>
      </c>
      <c r="B33" s="14">
        <v>-3.5</v>
      </c>
      <c r="C33" s="21">
        <v>-5</v>
      </c>
      <c r="D33" s="15">
        <v>0</v>
      </c>
      <c r="E33" s="15">
        <v>0</v>
      </c>
      <c r="F33" s="16">
        <v>0</v>
      </c>
    </row>
    <row r="35" spans="1:6" s="26" customFormat="1" x14ac:dyDescent="0.3">
      <c r="A35" s="17" t="s">
        <v>28</v>
      </c>
      <c r="B35" s="17"/>
      <c r="C35" s="17"/>
      <c r="D35" s="17"/>
      <c r="E35" s="17"/>
      <c r="F35" s="17"/>
    </row>
    <row r="36" spans="1:6" s="26" customFormat="1" x14ac:dyDescent="0.3">
      <c r="A36" s="17" t="s">
        <v>33</v>
      </c>
      <c r="B36" s="17"/>
      <c r="C36" s="17"/>
      <c r="D36" s="17"/>
      <c r="E36" s="17"/>
      <c r="F36" s="17"/>
    </row>
    <row r="37" spans="1:6" s="26" customFormat="1" x14ac:dyDescent="0.3">
      <c r="A37" s="17" t="s">
        <v>34</v>
      </c>
      <c r="B37" s="17"/>
      <c r="C37" s="17"/>
      <c r="D37" s="17"/>
      <c r="E37" s="17"/>
      <c r="F37" s="17"/>
    </row>
    <row r="38" spans="1:6" s="26" customFormat="1" x14ac:dyDescent="0.3">
      <c r="A38" s="17" t="s">
        <v>35</v>
      </c>
      <c r="B38" s="17"/>
      <c r="C38" s="17"/>
      <c r="D38" s="17"/>
      <c r="E38" s="17"/>
      <c r="F38" s="17"/>
    </row>
    <row r="39" spans="1:6" x14ac:dyDescent="0.3">
      <c r="A39" s="17" t="s">
        <v>29</v>
      </c>
    </row>
    <row r="41" spans="1:6" x14ac:dyDescent="0.3">
      <c r="A41" s="2" t="s">
        <v>17</v>
      </c>
      <c r="B41" s="14" t="s">
        <v>13</v>
      </c>
      <c r="C41" s="15" t="s">
        <v>14</v>
      </c>
      <c r="D41" s="15" t="s">
        <v>15</v>
      </c>
      <c r="E41" s="15" t="s">
        <v>16</v>
      </c>
      <c r="F41" s="16"/>
    </row>
    <row r="42" spans="1:6" x14ac:dyDescent="0.3">
      <c r="A42" s="2" t="s">
        <v>32</v>
      </c>
      <c r="B42" s="32">
        <f>B31-$C31/$C32*B32</f>
        <v>1.75</v>
      </c>
      <c r="C42" s="29">
        <f>C31-$C31/$C32*C32</f>
        <v>0</v>
      </c>
      <c r="D42" s="29">
        <f>D31-$C31/$C32*D32</f>
        <v>1</v>
      </c>
      <c r="E42" s="50">
        <f>E31-$C31/$C32*E32</f>
        <v>-0.25</v>
      </c>
      <c r="F42" s="49">
        <f>F31-$C31/$C32*F32</f>
        <v>3500</v>
      </c>
    </row>
    <row r="43" spans="1:6" x14ac:dyDescent="0.3">
      <c r="A43" s="2" t="s">
        <v>30</v>
      </c>
      <c r="B43" s="33">
        <f>B32/$C32</f>
        <v>0.25</v>
      </c>
      <c r="C43" s="30">
        <f>C32/$C32</f>
        <v>1</v>
      </c>
      <c r="D43" s="30">
        <f>D32/$C32</f>
        <v>0</v>
      </c>
      <c r="E43" s="48">
        <f>E32/$C32</f>
        <v>0.25</v>
      </c>
      <c r="F43" s="31">
        <f>F32/$C32</f>
        <v>2500</v>
      </c>
    </row>
    <row r="44" spans="1:6" x14ac:dyDescent="0.3">
      <c r="A44" s="2" t="s">
        <v>31</v>
      </c>
      <c r="B44" s="14">
        <f>B33-$C33/$C32*B32</f>
        <v>-2.25</v>
      </c>
      <c r="C44" s="15">
        <f>C33-$C33/$C32*C32</f>
        <v>0</v>
      </c>
      <c r="D44" s="15">
        <f>D33-$C33/$C32*D32</f>
        <v>0</v>
      </c>
      <c r="E44" s="15">
        <f>E33-$C33/$C32*E32</f>
        <v>1.25</v>
      </c>
      <c r="F44" s="27">
        <f>F33-$C33/$C32*F32</f>
        <v>12500</v>
      </c>
    </row>
    <row r="46" spans="1:6" s="18" customFormat="1" x14ac:dyDescent="0.3">
      <c r="A46" s="1" t="s">
        <v>59</v>
      </c>
      <c r="B46" s="1"/>
      <c r="C46" s="1"/>
      <c r="D46" s="1"/>
      <c r="E46" s="1"/>
      <c r="F46" s="1"/>
    </row>
    <row r="47" spans="1:6" s="18" customFormat="1" x14ac:dyDescent="0.3">
      <c r="A47" s="54" t="s">
        <v>49</v>
      </c>
      <c r="B47" s="54" t="s">
        <v>50</v>
      </c>
      <c r="C47" s="54" t="s">
        <v>51</v>
      </c>
      <c r="D47" s="54" t="s">
        <v>47</v>
      </c>
      <c r="E47" s="54" t="s">
        <v>52</v>
      </c>
      <c r="F47" s="1"/>
    </row>
    <row r="48" spans="1:6" s="18" customFormat="1" x14ac:dyDescent="0.3">
      <c r="A48" s="1"/>
      <c r="B48" s="1"/>
      <c r="C48" s="1"/>
      <c r="D48" s="1"/>
      <c r="E48" s="1"/>
      <c r="F48" s="1"/>
    </row>
    <row r="49" spans="1:7" s="18" customFormat="1" x14ac:dyDescent="0.3">
      <c r="A49" s="1" t="s">
        <v>36</v>
      </c>
      <c r="B49" s="1"/>
      <c r="C49" s="1"/>
      <c r="D49" s="1"/>
      <c r="E49" s="1"/>
      <c r="F49" s="1"/>
    </row>
    <row r="50" spans="1:7" s="18" customFormat="1" x14ac:dyDescent="0.3">
      <c r="A50" s="1" t="s">
        <v>67</v>
      </c>
      <c r="B50" s="1"/>
      <c r="C50" s="1"/>
      <c r="D50" s="1"/>
      <c r="E50" s="1"/>
      <c r="F50" s="1"/>
    </row>
    <row r="51" spans="1:7" s="18" customFormat="1" x14ac:dyDescent="0.3">
      <c r="A51" s="1" t="s">
        <v>66</v>
      </c>
      <c r="B51" s="1"/>
      <c r="C51" s="1"/>
      <c r="D51" s="1"/>
      <c r="E51" s="1"/>
      <c r="F51" s="1"/>
    </row>
    <row r="52" spans="1:7" s="18" customFormat="1" x14ac:dyDescent="0.3">
      <c r="A52" s="1" t="s">
        <v>68</v>
      </c>
      <c r="B52" s="1"/>
      <c r="C52" s="1"/>
      <c r="D52" s="1"/>
      <c r="E52" s="1"/>
      <c r="F52" s="1"/>
    </row>
    <row r="54" spans="1:7" s="18" customFormat="1" x14ac:dyDescent="0.3">
      <c r="A54" s="1"/>
      <c r="B54" s="1"/>
      <c r="C54" s="1"/>
      <c r="D54" s="1"/>
      <c r="E54" s="1"/>
      <c r="F54" s="1"/>
    </row>
    <row r="55" spans="1:7" x14ac:dyDescent="0.3">
      <c r="A55" s="2" t="s">
        <v>17</v>
      </c>
      <c r="B55" s="36" t="s">
        <v>13</v>
      </c>
      <c r="C55" s="15" t="s">
        <v>14</v>
      </c>
      <c r="D55" s="15" t="s">
        <v>15</v>
      </c>
      <c r="E55" s="15" t="s">
        <v>16</v>
      </c>
      <c r="F55" s="16"/>
    </row>
    <row r="56" spans="1:7" x14ac:dyDescent="0.3">
      <c r="A56" s="2" t="s">
        <v>32</v>
      </c>
      <c r="B56" s="39">
        <f t="shared" ref="B56:F58" si="0">B42</f>
        <v>1.75</v>
      </c>
      <c r="C56" s="37">
        <f t="shared" si="0"/>
        <v>0</v>
      </c>
      <c r="D56" s="37">
        <f t="shared" si="0"/>
        <v>1</v>
      </c>
      <c r="E56" s="41">
        <f t="shared" si="0"/>
        <v>-0.25</v>
      </c>
      <c r="F56" s="38">
        <f t="shared" si="0"/>
        <v>3500</v>
      </c>
      <c r="G56" t="s">
        <v>39</v>
      </c>
    </row>
    <row r="57" spans="1:7" x14ac:dyDescent="0.3">
      <c r="A57" s="2" t="s">
        <v>30</v>
      </c>
      <c r="B57" s="40">
        <f t="shared" si="0"/>
        <v>0.25</v>
      </c>
      <c r="C57" s="34">
        <f t="shared" si="0"/>
        <v>1</v>
      </c>
      <c r="D57" s="34">
        <f t="shared" si="0"/>
        <v>0</v>
      </c>
      <c r="E57" s="42">
        <f t="shared" si="0"/>
        <v>0.25</v>
      </c>
      <c r="F57" s="24">
        <f t="shared" si="0"/>
        <v>2500</v>
      </c>
      <c r="G57" t="s">
        <v>40</v>
      </c>
    </row>
    <row r="58" spans="1:7" x14ac:dyDescent="0.3">
      <c r="A58" s="2" t="s">
        <v>31</v>
      </c>
      <c r="B58" s="44">
        <f t="shared" si="0"/>
        <v>-2.25</v>
      </c>
      <c r="C58" s="35">
        <f t="shared" si="0"/>
        <v>0</v>
      </c>
      <c r="D58" s="35">
        <f t="shared" si="0"/>
        <v>0</v>
      </c>
      <c r="E58" s="43">
        <f t="shared" si="0"/>
        <v>1.25</v>
      </c>
      <c r="F58" s="27">
        <f t="shared" si="0"/>
        <v>12500</v>
      </c>
    </row>
    <row r="60" spans="1:7" s="26" customFormat="1" x14ac:dyDescent="0.3">
      <c r="A60" s="17" t="s">
        <v>28</v>
      </c>
      <c r="B60" s="17"/>
      <c r="C60" s="17"/>
      <c r="D60" s="17"/>
      <c r="E60" s="17"/>
      <c r="F60" s="17"/>
    </row>
    <row r="61" spans="1:7" s="26" customFormat="1" x14ac:dyDescent="0.3">
      <c r="A61" s="17" t="s">
        <v>41</v>
      </c>
      <c r="B61" s="17"/>
      <c r="C61" s="17"/>
      <c r="D61" s="17"/>
      <c r="E61" s="17"/>
      <c r="F61" s="17"/>
    </row>
    <row r="62" spans="1:7" s="26" customFormat="1" x14ac:dyDescent="0.3">
      <c r="A62" s="17" t="s">
        <v>43</v>
      </c>
      <c r="B62" s="17"/>
      <c r="C62" s="17"/>
      <c r="D62" s="17"/>
      <c r="E62" s="17"/>
      <c r="F62" s="17"/>
    </row>
    <row r="63" spans="1:7" s="26" customFormat="1" x14ac:dyDescent="0.3">
      <c r="A63" s="17" t="s">
        <v>42</v>
      </c>
      <c r="B63" s="17"/>
      <c r="C63" s="17"/>
      <c r="D63" s="17"/>
      <c r="E63" s="17"/>
      <c r="F63" s="17"/>
    </row>
    <row r="64" spans="1:7" x14ac:dyDescent="0.3">
      <c r="A64" s="17" t="s">
        <v>29</v>
      </c>
    </row>
    <row r="66" spans="1:6" x14ac:dyDescent="0.3">
      <c r="A66" s="2" t="s">
        <v>17</v>
      </c>
      <c r="B66" s="14" t="s">
        <v>13</v>
      </c>
      <c r="C66" s="15" t="s">
        <v>14</v>
      </c>
      <c r="D66" s="15" t="s">
        <v>15</v>
      </c>
      <c r="E66" s="15" t="s">
        <v>16</v>
      </c>
      <c r="F66" s="27"/>
    </row>
    <row r="67" spans="1:6" x14ac:dyDescent="0.3">
      <c r="A67" s="2" t="s">
        <v>70</v>
      </c>
      <c r="B67" s="51">
        <f>B56/$B56</f>
        <v>1</v>
      </c>
      <c r="C67" s="56">
        <f>C56/$B56</f>
        <v>0</v>
      </c>
      <c r="D67" s="57">
        <f>D56/$B56</f>
        <v>0.5714285714285714</v>
      </c>
      <c r="E67" s="58">
        <f>E56/$B56</f>
        <v>-0.14285714285714285</v>
      </c>
      <c r="F67" s="45">
        <f>F56/$B56</f>
        <v>2000</v>
      </c>
    </row>
    <row r="68" spans="1:6" x14ac:dyDescent="0.3">
      <c r="A68" s="2" t="s">
        <v>71</v>
      </c>
      <c r="B68" s="52">
        <f>B57-$B57/$B56*B56</f>
        <v>0</v>
      </c>
      <c r="C68" s="59">
        <f>C57-$B57/$B56*C56</f>
        <v>1</v>
      </c>
      <c r="D68" s="60">
        <f>D57-$B57/$B56*D56</f>
        <v>-0.14285714285714285</v>
      </c>
      <c r="E68" s="61">
        <f>E57-$B57/$B56*E56</f>
        <v>0.2857142857142857</v>
      </c>
      <c r="F68" s="46">
        <f>F57-$B57/$B56*F56</f>
        <v>2000</v>
      </c>
    </row>
    <row r="69" spans="1:6" x14ac:dyDescent="0.3">
      <c r="A69" s="2" t="s">
        <v>72</v>
      </c>
      <c r="B69" s="47">
        <f>B58-$B58/$B56*B56</f>
        <v>0</v>
      </c>
      <c r="C69" s="62">
        <f>C58-$B58/$B56*C56</f>
        <v>0</v>
      </c>
      <c r="D69" s="63">
        <f>D58-$B58/$B56*D56</f>
        <v>1.2857142857142858</v>
      </c>
      <c r="E69" s="64">
        <f>E58-$B58/$B56*E56</f>
        <v>0.9285714285714286</v>
      </c>
      <c r="F69" s="27">
        <f>F58-$B58/$B56*F56</f>
        <v>17000</v>
      </c>
    </row>
    <row r="71" spans="1:6" s="18" customFormat="1" x14ac:dyDescent="0.3">
      <c r="A71" s="1" t="s">
        <v>60</v>
      </c>
      <c r="B71" s="1"/>
      <c r="C71" s="1"/>
      <c r="D71" s="1"/>
      <c r="E71" s="1"/>
      <c r="F71" s="1"/>
    </row>
    <row r="72" spans="1:6" s="18" customFormat="1" x14ac:dyDescent="0.3">
      <c r="A72" s="53" t="s">
        <v>44</v>
      </c>
      <c r="B72" s="53" t="s">
        <v>45</v>
      </c>
      <c r="C72" s="3" t="s">
        <v>46</v>
      </c>
      <c r="D72" s="3" t="s">
        <v>47</v>
      </c>
      <c r="E72" s="53" t="s">
        <v>48</v>
      </c>
      <c r="F72" s="1"/>
    </row>
  </sheetData>
  <pageMargins left="1.0629921259842521" right="1.0629921259842521" top="0.48" bottom="0.45" header="0.3" footer="0.31496062992125984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6D30A-19A2-4918-8D9F-5DA4A72A2D75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Solver</vt:lpstr>
      <vt:lpstr>Simplex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CHASIAKOS ATHANASIOS</cp:lastModifiedBy>
  <cp:lastPrinted>2011-12-22T21:16:43Z</cp:lastPrinted>
  <dcterms:created xsi:type="dcterms:W3CDTF">2011-12-22T18:12:45Z</dcterms:created>
  <dcterms:modified xsi:type="dcterms:W3CDTF">2025-03-14T19:38:38Z</dcterms:modified>
</cp:coreProperties>
</file>